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Τεχνικός Εξοπλισμός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/>
  <c r="K6"/>
  <c r="K117"/>
  <c r="H125" l="1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K100"/>
  <c r="G100"/>
  <c r="H100" s="1"/>
  <c r="H98"/>
  <c r="H97"/>
  <c r="H96"/>
  <c r="H95"/>
  <c r="H94"/>
  <c r="K93"/>
  <c r="H93"/>
  <c r="K92"/>
  <c r="H92"/>
  <c r="K91"/>
  <c r="H91"/>
  <c r="H90"/>
  <c r="K89"/>
  <c r="H89"/>
  <c r="H88"/>
  <c r="H86"/>
  <c r="H85"/>
  <c r="H84"/>
  <c r="H83"/>
  <c r="K82"/>
  <c r="H82"/>
  <c r="H81"/>
  <c r="H80"/>
  <c r="H79"/>
  <c r="H78"/>
  <c r="H77"/>
  <c r="H76"/>
  <c r="H75"/>
  <c r="H74"/>
  <c r="K73"/>
  <c r="H73"/>
  <c r="H72"/>
  <c r="H71"/>
  <c r="H70"/>
  <c r="H69"/>
  <c r="H68"/>
  <c r="H67"/>
  <c r="K66"/>
  <c r="H66"/>
  <c r="H65"/>
  <c r="H64"/>
  <c r="H63"/>
  <c r="H62"/>
  <c r="H61"/>
  <c r="K60"/>
  <c r="H60"/>
  <c r="H59"/>
  <c r="H58"/>
  <c r="H57"/>
  <c r="H56"/>
  <c r="H55"/>
  <c r="K54"/>
  <c r="H54"/>
  <c r="H52"/>
  <c r="H51"/>
  <c r="H50"/>
  <c r="K50" s="1"/>
  <c r="H48"/>
  <c r="H47"/>
  <c r="H46"/>
  <c r="H45"/>
  <c r="H44"/>
  <c r="H43"/>
  <c r="H42"/>
  <c r="H41"/>
  <c r="H40"/>
  <c r="K39"/>
  <c r="H39"/>
  <c r="H38"/>
  <c r="H37"/>
  <c r="H36"/>
  <c r="H35"/>
  <c r="H34"/>
  <c r="H33"/>
  <c r="H32"/>
  <c r="H31"/>
  <c r="K30"/>
  <c r="H30"/>
  <c r="H29"/>
  <c r="H28"/>
  <c r="H27"/>
  <c r="H26"/>
  <c r="H25"/>
  <c r="H24"/>
  <c r="H23"/>
  <c r="H22"/>
  <c r="K21"/>
  <c r="J21"/>
  <c r="J127" s="1"/>
  <c r="H21"/>
  <c r="H18"/>
  <c r="H17"/>
  <c r="H16"/>
  <c r="H15"/>
  <c r="H14"/>
  <c r="K13"/>
  <c r="H13"/>
  <c r="H12"/>
  <c r="H11"/>
  <c r="H10"/>
  <c r="H9"/>
  <c r="K8"/>
  <c r="H8"/>
  <c r="K7"/>
  <c r="H7"/>
  <c r="H6"/>
  <c r="H5"/>
  <c r="K4"/>
  <c r="H4"/>
  <c r="K127" l="1"/>
</calcChain>
</file>

<file path=xl/sharedStrings.xml><?xml version="1.0" encoding="utf-8"?>
<sst xmlns="http://schemas.openxmlformats.org/spreadsheetml/2006/main" count="309" uniqueCount="127">
  <si>
    <t>Τύπος συναλλαγής</t>
  </si>
  <si>
    <t>αριθμός αντικ/νων</t>
  </si>
  <si>
    <t>αριθμός ημερών</t>
  </si>
  <si>
    <t>κόστος ανά μέρα</t>
  </si>
  <si>
    <t>Συνολικό κόστος</t>
  </si>
  <si>
    <t>Notes</t>
  </si>
  <si>
    <t>INSERT RATE</t>
  </si>
  <si>
    <t>CALCULATED</t>
  </si>
  <si>
    <t>Κάμερες, φακοί &amp; κιτ</t>
  </si>
  <si>
    <t>Ενοικίαση</t>
  </si>
  <si>
    <t>L</t>
  </si>
  <si>
    <t>L / NN</t>
  </si>
  <si>
    <t>Syncbac Pro for Go Pros</t>
  </si>
  <si>
    <t>NN</t>
  </si>
  <si>
    <t xml:space="preserve">Insta 360 PRO plus stands, lenses and mounts </t>
  </si>
  <si>
    <t xml:space="preserve">iPhone 12 PRO 128G </t>
  </si>
  <si>
    <t>ROHDE Top Mic + iPhone Adaptor</t>
  </si>
  <si>
    <t>4-8 Camera MBS Package</t>
  </si>
  <si>
    <t>Gallery</t>
  </si>
  <si>
    <t>BNC 50 μέτρα καλώδιο</t>
  </si>
  <si>
    <t>BNC 25 μέτρα καλώδιο</t>
  </si>
  <si>
    <t>BNC 10 μέτρα καλώδιο</t>
  </si>
  <si>
    <t>Οθόνη 42 ιντσών LCD</t>
  </si>
  <si>
    <t>13A 4-Way Καλώδιο Επέκτασης 10μ</t>
  </si>
  <si>
    <t>16A Καλώδιο Επέκτασης 10μ</t>
  </si>
  <si>
    <t>16A Καλώδιο Επέκτασης 5μ</t>
  </si>
  <si>
    <t>16A - 6 x 13A Distro (K9)</t>
  </si>
  <si>
    <t>16A Καλώδιο Επέκτασης</t>
  </si>
  <si>
    <t>Technology Manager</t>
  </si>
  <si>
    <t>Camera Assistants</t>
  </si>
  <si>
    <t>OB unit</t>
  </si>
  <si>
    <t>5 channel SSD σύστημα εγγραφής</t>
  </si>
  <si>
    <t>Ήχος</t>
  </si>
  <si>
    <t>Μετατροπέας και ακουστικά τύπου IFB Transducer / Tube</t>
  </si>
  <si>
    <t>30μ ομοαξονικό καλώδιο χαμηλών απωλειών LMR</t>
  </si>
  <si>
    <t>DIT</t>
  </si>
  <si>
    <t xml:space="preserve">   1 x Πληκτρολόγιο/ mouse</t>
  </si>
  <si>
    <t>Edit</t>
  </si>
  <si>
    <t>Πληκτρολόγιο και mouse</t>
  </si>
  <si>
    <t>Adobe Premiere Creative Cloud Suite</t>
  </si>
  <si>
    <t>License</t>
  </si>
  <si>
    <t>HP ZBook 17 inch laptop back up</t>
  </si>
  <si>
    <t>G Raid drive 16TB (USB3 / Thunderbolt 2) for back up</t>
  </si>
  <si>
    <t>spare Nexis drive</t>
  </si>
  <si>
    <t>spare computer monitor</t>
  </si>
  <si>
    <t>spare computer</t>
  </si>
  <si>
    <t>spare video monitor</t>
  </si>
  <si>
    <t>HP Z4 or equivalent spare computer</t>
  </si>
  <si>
    <t>XQD SD card readers (1 as spare)</t>
  </si>
  <si>
    <t>Post Production Workflow &amp; engineer onsite</t>
  </si>
  <si>
    <t>Σύστημα επικοινωνίας</t>
  </si>
  <si>
    <t>Κιτ σταθμού βάσης UHF Base Station 430-475Mhz Co</t>
  </si>
  <si>
    <t>Σύνολο</t>
  </si>
  <si>
    <t>Συνολικό κόστος τεχνικού εξοπλισμού</t>
  </si>
  <si>
    <t>Οπτικοακουστικός και Τεχνικός Εξοπλισμός</t>
  </si>
  <si>
    <t>Βιντεοκάμερα κιτ τεχνικών προδιαγραφών τύπου Sony FX6 ή ισοδύναμων</t>
  </si>
  <si>
    <t xml:space="preserve">8 Cam HD OB Van με τεχνικές προδιαγραφές Sony HSC 100RT (triax) ή Panasonic AK-UC3000 (fiber optic) ή ισοδύναμων με φακούς, studio viewfinder, electronic viewfinder, τρίποδα, καλώδια, full servo zoom focus &amp; 3 τεχνικούς (Τεχνικός Διευθυντής, Τεχνικός Επόπτης, Επικεφαλής Μηχανικός Ήχου), 1 Βοηθός Κάμερας, 1 Βοηθός Ήχου &amp; 1 Οδηγός-Βοηθός </t>
  </si>
  <si>
    <t xml:space="preserve">Καλώδιο 80μ τεχνικών προδιαγραφών τύπου Neutrix ETHERCON DRUM </t>
  </si>
  <si>
    <t>Βιντεοκάμερα κιτ τύπου Sony A7S MKIII με φακούς τύπου Canon 24-105mm ή ισοδύναμων</t>
  </si>
  <si>
    <t>Drone τεχνικών προδιαγραφών τύπου Inspire ή ισοδύναμων με χειριστές πιστοποιημένους από την Ελληνική Πολιτική Αεροπορία</t>
  </si>
  <si>
    <t>Φακός τεχνικών προδιαγραφών τύπου Sony SELP 28-135mm ή ισοδύναμων</t>
  </si>
  <si>
    <t>Φακός τεχνικών προδιαγραφών τύπου Canon EF 16-135mm f2.8 zoom ή ισοδύναμων</t>
  </si>
  <si>
    <t>Φακός τεχνικών προδιαγραφών τύπου Canon EF 24-70mm f2.8 zoom ή ισοδύναμων</t>
  </si>
  <si>
    <t>Φακός τεχνικών προδιαγραφών τύπου Canon EF 70-200mm f2.8 zoom ή ισοδύναμων</t>
  </si>
  <si>
    <t>Φακός τεχνικών προδιαγραφών τύπου Canon EF 50mm f/1.2L USM Prime ή ισοδύναμων</t>
  </si>
  <si>
    <t>Τρίποδο σετ τεχνικών προδιαγραφών τύπου Satchler V20 ή ισοδύναμων</t>
  </si>
  <si>
    <t>Τρίποδο σετ τεχνικών προδιαγραφών τύπου Satchler DV12SB ή ισοδύναμων</t>
  </si>
  <si>
    <t>Συσκευή βίντεο τεχνικών προδιαγραφών τύπου Pix 270i half rack recorder ή ισοδύναμων</t>
  </si>
  <si>
    <t>Vision mixer τεχνικών προδιαγραφών τύπου Panasonic AVHS450 16-input ή ισοδύναμων</t>
  </si>
  <si>
    <t>Τρόλεϊ τηλεόρασης τεχνικών προδιαγραφών τύπου Unicol TV ή ισοδύναμων</t>
  </si>
  <si>
    <t>Οθόνη 17 ιντσών τεχνικών προδιαγραφών τύπου  Sony HD-SDI OLED ή ισοδύναμων</t>
  </si>
  <si>
    <t>Οθόνη 17 ιντσών τεχνικών προδιαγραφών τύπου TV Logic HD-SDI LCD ή ισοδύναμων</t>
  </si>
  <si>
    <t>Κιτ για οπτικές ίνες τεχνικών προδιαγραφών τύπου Telecast 16-way Python II SDI ή ισοδύναμων</t>
  </si>
  <si>
    <t>Κιτ για οπτικές ίνες τεχνικών προδιαγραφών τύπου Telecast 8-way Python II SDI ή ισοδύναμων</t>
  </si>
  <si>
    <t>Καλώδιο οπτικών ινών τεχνικών προδιαγραφών τύπου Neutrix TAC2 500 μέτρα SM ή ισοδύναμων</t>
  </si>
  <si>
    <t>Καλώδιο οπτικών ινών τεχνικών προδιαγραφών τύπου Neutrix TAC2 300 μέτρα SM ή ισοδύναμων</t>
  </si>
  <si>
    <t>Καλώδιο οπτικών ινών τεχνικών προδιαγραφών τύπου Neutrix TAC2 200 μέτρα SM ή ισοδύναμων</t>
  </si>
  <si>
    <t>Καλώδιο οπτικών ινών τεχνικών προδιαγραφών τύπου Neutrix TAC2 100 μέτρα SM ή ισοδύναμων</t>
  </si>
  <si>
    <t>Καλώδιο οπτικών ινών τεχνικών προδιαγραφών τύπου Neutrix TAC2 50 μέτρα SM ή ισοδύναμων</t>
  </si>
  <si>
    <t>Εξοπλισμός ζεύξης τεχνικών προδιαγραφών τύπου Neutrix TAC2 ή ισοδύναμων</t>
  </si>
  <si>
    <t>Κιτ συνδέσμου κάμερας τεχνικών προδιαγραφών τύπου Telecast Copperhead Fibre Optic ή ισοδύναμων</t>
  </si>
  <si>
    <t>Μηχανή Γραφικών τεχνικών προδιαγραφών τύπου Clarity ή ισοδύναμων</t>
  </si>
  <si>
    <t>Πομπός τεχνικών προδιαγραφών τύπου Q5X QT-5100 AquaMic 600-700 MHz ή ισοδύναμων</t>
  </si>
  <si>
    <t>Αδιάβροχα Μικρόφωνα τεχνικών προδιαγραφών τύπου Countryman B3 Miniature Water Resistant Mic Black - Aquamic Lemo ή ισοδύναμων</t>
  </si>
  <si>
    <t>Μικρόφωνο τεχνικών προδιαγραφών τύπου Sennheiser SKM 5200 (Mk2) HH TX L 470/638 MHz Ch 21-41 ή ισοδύναμων</t>
  </si>
  <si>
    <t>Πυκνωτική Κάψα τεχνικών προδιαγραφών τύπου Sennheiser ME5002 ή ισοδύναμων</t>
  </si>
  <si>
    <t>Διπλός δέκτης τεχνικών προδιαγραφών τύπου Wisycom MRK980 Dual RX Wideband ή ισοδύναμων</t>
  </si>
  <si>
    <t>Συνδυαστής κεραιών τεχνικών προδιαγραφών τύπου Wisycom MAT288 Antenna Combiner 150-840 MHz ή ισοδύναμων</t>
  </si>
  <si>
    <t>Μεταδότης τεχνικών προδιαγραφών τύπου WisyCom MTK952 Dual IEM Tx 470/800 Ch 21-49 2 Watt max ή ισοδύναμων</t>
  </si>
  <si>
    <t>Κεραία τεχνικών προδιαγραφών τύπου Wisycom ADN Passive Omnidirectional Antenna ή ισοδύναμων</t>
  </si>
  <si>
    <t>Δέκτης τεχνικών προδιαγραφών τύπου MPR50-IFB Diversity Rx 470/700 Ch 21-49 ή ισοδύναμων</t>
  </si>
  <si>
    <t>Πολλαπλός φορτιστής μπαταριών λιθίου τεχνικών προδιαγραφών τύπου Wisycom ACM50 Rack Mount Li-ion Battery Charger ή ισοδύναμων</t>
  </si>
  <si>
    <t>Τροφοδοτικό τεχνικών προδιαγραφών τύπου Wisycom ACM50 PSU ή ισοδύναμων</t>
  </si>
  <si>
    <t>Μονάδες τεχνικών προδιαγραφών τύπου Wisycom MFL RF Over Fibre (RRTT) ή ισοδύναμων</t>
  </si>
  <si>
    <t>Καλώδιο 250μ τεχνικών προδιαγραφών τύπου Neutrik Opticalcon Duo Single Mode Armoured Fibre ή ισοδύναμων</t>
  </si>
  <si>
    <t>Κεραία τεχνικών προδιαγραφών τύπου Wisycom LFA-N Active Filtered Directional Antenna ή ισοδύναμων</t>
  </si>
  <si>
    <t>Εξοπλισμός τεχνικών προδιαγραφών τύπου Manfrotto / Doughty Magic Arm ή ισοδύναμων</t>
  </si>
  <si>
    <t>Συνδυαστής κεραιών τεχνικών προδιαγραφών τύπου Wisycom MAT244 Antenna Combiner 150-840 MHz ή ισοδύναμων</t>
  </si>
  <si>
    <t>Κεραία τεχνικών προδιαγραφών τύπου Wisycom ADFA Active Filtered Omni Antenna ή ισοδύναμων</t>
  </si>
  <si>
    <t>Κονσόλα Digital Mixing τεχνικών προδιαγραφών τύπου Yamaha QL5 ή ισοδύναμων</t>
  </si>
  <si>
    <t>Εξοπλισμός τεχνικών προδιαγραφών τύπου Yamaha Rio1608D Dante Stage Box ή ισοδύναμων</t>
  </si>
  <si>
    <t>Κάρτα τεχνικών προδιαγραφών τύπου Yamaha Dugan MY16 Automix card ή ισοδύναμων</t>
  </si>
  <si>
    <t>Μεγάφωνο τεχνικών προδιαγραφών τύπου Genelec 8030c Active Loudspeaker ή ισοδύναμων</t>
  </si>
  <si>
    <t>Σύστημα ingest τεχνικών προδιαγραφών τύπου Quadrus 8 channels ή ισοδύναμων</t>
  </si>
  <si>
    <t>Workstation τεχνικών προδιαγραφών τύπου HPZ840 με 2x TFT computer monitors ή ισοδύναμων</t>
  </si>
  <si>
    <t>Υπολογιστής τεχνικών προδιαγραφών τύπου HPZ840 με κάρτες AJA ή ισοδύναμων</t>
  </si>
  <si>
    <t>Σύστημα αποθήκευσης τεχνικών προδιαγραφών τύπου Avid Nexis Pro 40TB ή ισοδύναμων</t>
  </si>
  <si>
    <t>1x Διακόπτης τεχνικών προδιαγραφών τύπου Dell S4048T-ON-RA 10Gb switch ή ισοδύναμων</t>
  </si>
  <si>
    <t>2x Συστήματα τεχνικών προδιαγραφών τύπου HP Z4 Ingest / data wrangling για κάμερες GoPro και Action cams ή ισοδύναμων με στάνταρ peripherals:-</t>
  </si>
  <si>
    <t xml:space="preserve">   1 x Υπολογιστής τεχνικών προδιαγραφών τύπου HP Z4 computer με 32- 64 RAM Adobe spec ή ισοδύναμων</t>
  </si>
  <si>
    <t xml:space="preserve">   2 x 22" TFTs οθόνες και video interface τεχνικών προδιαγραφών τύπου Artist DNxIO ή ισοδύναμων</t>
  </si>
  <si>
    <t xml:space="preserve">   1 x Οθόνη τεχνικών προδιαγραφών τύπου JVC 24" HD LCD Video Monitor ή ισοδύναμων</t>
  </si>
  <si>
    <t xml:space="preserve">   1 x Ακουστικό τεχνικών προδιαγραφών τύπου Beyer Headset ή ισοδύναμων</t>
  </si>
  <si>
    <t>PC based σύστημα επεξεργασίας τεχνικών προδιαγραφών όπως: 1x HP Z4 or Z840 PC με Adobe software ή ισοδύναμων</t>
  </si>
  <si>
    <t>AJA / Blackmagic interface ή ισοδύναμων</t>
  </si>
  <si>
    <t>Οθόνες τεχνικών προδιαγραφών τύπου NEC 22" monitors ή ισοδύναμων</t>
  </si>
  <si>
    <t>Οθόνη τεχνικών προδιαγραφών τύπου JVC 20 / 21" HD LCD Video Monitor ή ισοδύναμων</t>
  </si>
  <si>
    <t>Ακουστικά τεχνικών προδιαγραφών τύπου Beyerdynamic Headphones ή ισοδύναμων</t>
  </si>
  <si>
    <t>Κιτ ενδοεπικοινωνίας τεχνικών προδιαγραφών τύπου Riedel Artist 64 ή ισοδύναμων</t>
  </si>
  <si>
    <t>Πάνελ ενδοεπικοινωνίας τεχνικών προδιαγραφών τύπου Riedel RCP-1112 12 ή ισοδύναμων</t>
  </si>
  <si>
    <t>Μονάδα επαναλήπτη (Repeater Unit) τεχνικών προδιαγραφών τύπου Tait TBBH5H5-A20-00 400-470Mhz ή ισοδύναμων</t>
  </si>
  <si>
    <t>Κεραία τεχνικών προδιαγραφών τύπου Radio Structures FUC3M Co Linear Antenna (450 MHz) ή ισοδύναμων</t>
  </si>
  <si>
    <t>Κεραία τεχνικών προδιαγραφών τύπου Radio Structures TRS CDS450M Folded Dipole Antenna ή ισοδύναμων</t>
  </si>
  <si>
    <t>Εξοπλισμός επικοινωνίας τεχνικών προδιαγραφών τύπου CTP Systems dbc1-16 Comms Matrix ή ισοδύναμων</t>
  </si>
  <si>
    <t>Κιτ επικοινωνίας για 6 τεχνικών προδιαγραφών τύπου Motorola DP Series ή ισοδύναμων</t>
  </si>
  <si>
    <t>Κάμερα τεχνικών προδιαγραφών τύπου Go Pro Hero 7 με κράνος   και στήριγμα ανάρτησης στο στήθος ή ισοδύναμων</t>
  </si>
  <si>
    <t>Μικρόφωνο τύπου Sennheiser e835 S (PTT) ή ισοδύναμων</t>
  </si>
</sst>
</file>

<file path=xl/styles.xml><?xml version="1.0" encoding="utf-8"?>
<styleSheet xmlns="http://schemas.openxmlformats.org/spreadsheetml/2006/main">
  <numFmts count="4">
    <numFmt numFmtId="164" formatCode="_-[$€-2]\ * #,##0.00_-;\-[$€-2]\ * #,##0.00_-;_-[$€-2]\ * &quot;-&quot;??_-;_-@"/>
    <numFmt numFmtId="165" formatCode="_-[$£-809]* #,##0.00_-;\-[$£-809]* #,##0.00_-;_-[$£-809]* &quot;-&quot;??_-;_-@"/>
    <numFmt numFmtId="166" formatCode="_-[$€-2]\ * #,##0.00_-;\-[$€-2]\ * #,##0.00_-;_-[$€-2]\ * &quot;-&quot;??_-;_-@_-"/>
    <numFmt numFmtId="167" formatCode="_-[$£-809]* #,##0.00_-;\-[$£-809]* #,##0.00_-;_-[$£-809]* &quot;-&quot;??_-;_-@_-"/>
  </numFmts>
  <fonts count="19"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i/>
      <sz val="10"/>
      <color rgb="FF00B0F0"/>
      <name val="Calibri"/>
      <family val="2"/>
    </font>
    <font>
      <b/>
      <sz val="10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B0F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textRotation="90" wrapText="1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/>
    </xf>
    <xf numFmtId="164" fontId="5" fillId="0" borderId="3" xfId="0" applyNumberFormat="1" applyFont="1" applyBorder="1"/>
    <xf numFmtId="0" fontId="5" fillId="0" borderId="3" xfId="0" applyFont="1" applyBorder="1"/>
    <xf numFmtId="0" fontId="5" fillId="0" borderId="0" xfId="0" applyFont="1"/>
    <xf numFmtId="0" fontId="11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/>
    </xf>
    <xf numFmtId="164" fontId="5" fillId="0" borderId="7" xfId="0" applyNumberFormat="1" applyFont="1" applyBorder="1"/>
    <xf numFmtId="0" fontId="5" fillId="0" borderId="7" xfId="0" applyFont="1" applyBorder="1"/>
    <xf numFmtId="0" fontId="1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/>
    </xf>
    <xf numFmtId="164" fontId="5" fillId="0" borderId="10" xfId="0" applyNumberFormat="1" applyFont="1" applyBorder="1"/>
    <xf numFmtId="0" fontId="5" fillId="0" borderId="10" xfId="0" applyFont="1" applyBorder="1"/>
    <xf numFmtId="165" fontId="5" fillId="0" borderId="10" xfId="0" applyNumberFormat="1" applyFont="1" applyBorder="1"/>
    <xf numFmtId="166" fontId="5" fillId="0" borderId="11" xfId="0" applyNumberFormat="1" applyFont="1" applyBorder="1"/>
    <xf numFmtId="165" fontId="5" fillId="5" borderId="10" xfId="0" applyNumberFormat="1" applyFont="1" applyFill="1" applyBorder="1"/>
    <xf numFmtId="166" fontId="1" fillId="0" borderId="11" xfId="0" applyNumberFormat="1" applyFont="1" applyBorder="1"/>
    <xf numFmtId="0" fontId="11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/>
    </xf>
    <xf numFmtId="164" fontId="5" fillId="0" borderId="13" xfId="0" applyNumberFormat="1" applyFont="1" applyBorder="1"/>
    <xf numFmtId="0" fontId="5" fillId="0" borderId="13" xfId="0" applyFont="1" applyBorder="1"/>
    <xf numFmtId="0" fontId="11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12" fillId="3" borderId="0" xfId="0" applyNumberFormat="1" applyFont="1" applyFill="1" applyAlignment="1">
      <alignment horizontal="center"/>
    </xf>
    <xf numFmtId="164" fontId="5" fillId="0" borderId="0" xfId="0" applyNumberFormat="1" applyFont="1"/>
    <xf numFmtId="0" fontId="1" fillId="0" borderId="13" xfId="0" applyFont="1" applyBorder="1"/>
    <xf numFmtId="0" fontId="11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/>
    </xf>
    <xf numFmtId="164" fontId="5" fillId="0" borderId="19" xfId="0" applyNumberFormat="1" applyFont="1" applyBorder="1"/>
    <xf numFmtId="0" fontId="1" fillId="0" borderId="19" xfId="0" applyFont="1" applyBorder="1"/>
    <xf numFmtId="0" fontId="6" fillId="2" borderId="5" xfId="0" applyFont="1" applyFill="1" applyBorder="1" applyAlignment="1">
      <alignment vertical="center" textRotation="90" wrapText="1"/>
    </xf>
    <xf numFmtId="0" fontId="11" fillId="0" borderId="0" xfId="0" applyFont="1" applyAlignment="1">
      <alignment vertical="center"/>
    </xf>
    <xf numFmtId="165" fontId="5" fillId="0" borderId="0" xfId="0" applyNumberFormat="1" applyFont="1"/>
    <xf numFmtId="166" fontId="1" fillId="0" borderId="0" xfId="0" applyNumberFormat="1" applyFont="1"/>
    <xf numFmtId="0" fontId="11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vertical="center" textRotation="90" wrapText="1"/>
    </xf>
    <xf numFmtId="0" fontId="5" fillId="6" borderId="0" xfId="0" applyFont="1" applyFill="1" applyAlignment="1">
      <alignment horizontal="center" vertical="center" textRotation="90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6" fontId="5" fillId="0" borderId="0" xfId="0" applyNumberFormat="1" applyFont="1"/>
    <xf numFmtId="0" fontId="13" fillId="7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7" fillId="0" borderId="0" xfId="0" applyFont="1"/>
    <xf numFmtId="0" fontId="17" fillId="0" borderId="7" xfId="0" applyFont="1" applyBorder="1"/>
    <xf numFmtId="0" fontId="17" fillId="0" borderId="19" xfId="0" applyFont="1" applyBorder="1"/>
    <xf numFmtId="0" fontId="11" fillId="0" borderId="19" xfId="0" applyFont="1" applyBorder="1" applyAlignment="1">
      <alignment horizontal="center" vertical="center"/>
    </xf>
    <xf numFmtId="0" fontId="15" fillId="8" borderId="0" xfId="0" applyFont="1" applyFill="1" applyAlignment="1">
      <alignment horizontal="center" vertical="center" textRotation="90"/>
    </xf>
    <xf numFmtId="0" fontId="1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/>
    <xf numFmtId="164" fontId="5" fillId="0" borderId="0" xfId="0" applyNumberFormat="1" applyFont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/>
    <xf numFmtId="165" fontId="5" fillId="0" borderId="19" xfId="0" applyNumberFormat="1" applyFont="1" applyBorder="1"/>
    <xf numFmtId="0" fontId="2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2" fillId="3" borderId="0" xfId="0" applyFont="1" applyFill="1"/>
    <xf numFmtId="0" fontId="5" fillId="0" borderId="7" xfId="0" applyFont="1" applyBorder="1" applyAlignment="1">
      <alignment horizontal="center" vertical="center"/>
    </xf>
    <xf numFmtId="0" fontId="12" fillId="3" borderId="7" xfId="0" applyFont="1" applyFill="1" applyBorder="1"/>
    <xf numFmtId="0" fontId="5" fillId="0" borderId="13" xfId="0" applyFont="1" applyBorder="1" applyAlignment="1">
      <alignment horizontal="center" vertical="center"/>
    </xf>
    <xf numFmtId="0" fontId="12" fillId="3" borderId="13" xfId="0" applyFont="1" applyFill="1" applyBorder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3" borderId="19" xfId="0" applyFont="1" applyFill="1" applyBorder="1"/>
    <xf numFmtId="0" fontId="1" fillId="0" borderId="21" xfId="0" applyFont="1" applyBorder="1"/>
    <xf numFmtId="0" fontId="2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3" borderId="21" xfId="0" applyFont="1" applyFill="1" applyBorder="1"/>
    <xf numFmtId="164" fontId="5" fillId="0" borderId="21" xfId="0" applyNumberFormat="1" applyFont="1" applyBorder="1"/>
    <xf numFmtId="167" fontId="1" fillId="0" borderId="21" xfId="0" applyNumberFormat="1" applyFont="1" applyBorder="1"/>
    <xf numFmtId="166" fontId="1" fillId="0" borderId="22" xfId="0" applyNumberFormat="1" applyFont="1" applyBorder="1"/>
    <xf numFmtId="167" fontId="1" fillId="0" borderId="0" xfId="0" applyNumberFormat="1" applyFont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3" borderId="10" xfId="0" applyFont="1" applyFill="1" applyBorder="1"/>
    <xf numFmtId="167" fontId="1" fillId="0" borderId="10" xfId="0" applyNumberFormat="1" applyFont="1" applyBorder="1"/>
    <xf numFmtId="166" fontId="1" fillId="0" borderId="16" xfId="0" applyNumberFormat="1" applyFont="1" applyBorder="1"/>
    <xf numFmtId="0" fontId="17" fillId="0" borderId="3" xfId="0" applyFont="1" applyBorder="1"/>
    <xf numFmtId="0" fontId="1" fillId="0" borderId="3" xfId="0" applyFont="1" applyBorder="1" applyAlignment="1">
      <alignment horizontal="center" vertical="center"/>
    </xf>
    <xf numFmtId="3" fontId="17" fillId="0" borderId="0" xfId="0" applyNumberFormat="1" applyFont="1"/>
    <xf numFmtId="3" fontId="17" fillId="0" borderId="19" xfId="0" applyNumberFormat="1" applyFont="1" applyBorder="1"/>
    <xf numFmtId="0" fontId="18" fillId="2" borderId="0" xfId="0" applyFont="1" applyFill="1" applyAlignment="1">
      <alignment vertical="center" textRotation="90"/>
    </xf>
    <xf numFmtId="3" fontId="17" fillId="0" borderId="3" xfId="0" applyNumberFormat="1" applyFont="1" applyBorder="1"/>
    <xf numFmtId="0" fontId="12" fillId="3" borderId="3" xfId="0" applyFont="1" applyFill="1" applyBorder="1"/>
    <xf numFmtId="0" fontId="7" fillId="9" borderId="23" xfId="0" applyFont="1" applyFill="1" applyBorder="1" applyAlignment="1">
      <alignment horizontal="center"/>
    </xf>
    <xf numFmtId="0" fontId="7" fillId="0" borderId="24" xfId="0" applyFont="1" applyBorder="1"/>
    <xf numFmtId="0" fontId="1" fillId="0" borderId="24" xfId="0" applyFont="1" applyBorder="1"/>
    <xf numFmtId="165" fontId="1" fillId="0" borderId="24" xfId="0" applyNumberFormat="1" applyFont="1" applyBorder="1"/>
    <xf numFmtId="166" fontId="7" fillId="0" borderId="25" xfId="0" applyNumberFormat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165" fontId="5" fillId="4" borderId="3" xfId="0" applyNumberFormat="1" applyFont="1" applyFill="1" applyBorder="1" applyAlignment="1">
      <alignment vertical="center"/>
    </xf>
    <xf numFmtId="165" fontId="5" fillId="4" borderId="7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6" fontId="1" fillId="0" borderId="14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166" fontId="1" fillId="0" borderId="8" xfId="0" applyNumberFormat="1" applyFont="1" applyBorder="1" applyAlignment="1">
      <alignment vertical="center"/>
    </xf>
    <xf numFmtId="165" fontId="5" fillId="5" borderId="13" xfId="0" applyNumberFormat="1" applyFont="1" applyFill="1" applyBorder="1" applyAlignment="1">
      <alignment horizontal="center" vertical="center"/>
    </xf>
    <xf numFmtId="165" fontId="5" fillId="5" borderId="19" xfId="0" applyNumberFormat="1" applyFont="1" applyFill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textRotation="90"/>
    </xf>
    <xf numFmtId="0" fontId="15" fillId="8" borderId="5" xfId="0" applyFont="1" applyFill="1" applyBorder="1" applyAlignment="1">
      <alignment horizontal="center" vertical="center" textRotation="90"/>
    </xf>
    <xf numFmtId="0" fontId="15" fillId="8" borderId="17" xfId="0" applyFont="1" applyFill="1" applyBorder="1" applyAlignment="1">
      <alignment horizontal="center" vertical="center" textRotation="90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Alignment="1">
      <alignment horizontal="center" vertical="center"/>
    </xf>
    <xf numFmtId="165" fontId="5" fillId="5" borderId="7" xfId="0" applyNumberFormat="1" applyFont="1" applyFill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5" fontId="16" fillId="4" borderId="13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Alignment="1">
      <alignment horizontal="center" vertical="center"/>
    </xf>
    <xf numFmtId="165" fontId="16" fillId="4" borderId="7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17" xfId="0" applyFont="1" applyFill="1" applyBorder="1" applyAlignment="1">
      <alignment horizontal="center" vertical="center" textRotation="90"/>
    </xf>
    <xf numFmtId="166" fontId="5" fillId="0" borderId="4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vertical="center"/>
    </xf>
    <xf numFmtId="165" fontId="5" fillId="4" borderId="0" xfId="0" applyNumberFormat="1" applyFont="1" applyFill="1" applyAlignment="1">
      <alignment vertical="center"/>
    </xf>
    <xf numFmtId="165" fontId="5" fillId="4" borderId="19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textRotation="90"/>
    </xf>
    <xf numFmtId="0" fontId="7" fillId="8" borderId="5" xfId="0" applyFont="1" applyFill="1" applyBorder="1" applyAlignment="1">
      <alignment horizontal="center" vertical="center" textRotation="90"/>
    </xf>
    <xf numFmtId="0" fontId="7" fillId="8" borderId="17" xfId="0" applyFont="1" applyFill="1" applyBorder="1" applyAlignment="1">
      <alignment horizontal="center" vertical="center" textRotation="90"/>
    </xf>
    <xf numFmtId="165" fontId="5" fillId="4" borderId="19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90"/>
    </xf>
    <xf numFmtId="0" fontId="18" fillId="2" borderId="5" xfId="0" applyFont="1" applyFill="1" applyBorder="1" applyAlignment="1">
      <alignment horizontal="center" vertical="center" textRotation="90"/>
    </xf>
    <xf numFmtId="0" fontId="18" fillId="2" borderId="17" xfId="0" applyFont="1" applyFill="1" applyBorder="1" applyAlignment="1">
      <alignment horizontal="center" vertical="center" textRotation="90"/>
    </xf>
    <xf numFmtId="167" fontId="5" fillId="4" borderId="3" xfId="0" applyNumberFormat="1" applyFont="1" applyFill="1" applyBorder="1" applyAlignment="1">
      <alignment horizontal="center" vertical="center"/>
    </xf>
    <xf numFmtId="167" fontId="5" fillId="4" borderId="0" xfId="0" applyNumberFormat="1" applyFont="1" applyFill="1" applyAlignment="1">
      <alignment horizontal="center" vertical="center"/>
    </xf>
    <xf numFmtId="167" fontId="5" fillId="4" borderId="19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32"/>
  <sheetViews>
    <sheetView showGridLines="0" tabSelected="1" zoomScale="70" zoomScaleNormal="70" workbookViewId="0">
      <selection activeCell="C126" sqref="C126"/>
    </sheetView>
  </sheetViews>
  <sheetFormatPr defaultColWidth="12.625" defaultRowHeight="15" customHeight="1" outlineLevelCol="1"/>
  <cols>
    <col min="1" max="1" width="1.625" style="2" customWidth="1"/>
    <col min="2" max="2" width="7.625" style="2" customWidth="1"/>
    <col min="3" max="3" width="129.875" style="2" bestFit="1" customWidth="1"/>
    <col min="4" max="4" width="10.75" style="2" customWidth="1"/>
    <col min="5" max="5" width="8.625" style="2" customWidth="1"/>
    <col min="6" max="6" width="8.375" style="2" customWidth="1"/>
    <col min="7" max="7" width="10.5" style="2" hidden="1" customWidth="1" outlineLevel="1"/>
    <col min="8" max="8" width="12.75" style="2" hidden="1" customWidth="1" outlineLevel="1"/>
    <col min="9" max="9" width="5.375" style="2" hidden="1" customWidth="1" outlineLevel="1"/>
    <col min="10" max="10" width="12.375" style="2" hidden="1" customWidth="1" outlineLevel="1"/>
    <col min="11" max="11" width="11.625" style="2" bestFit="1" customWidth="1" collapsed="1"/>
    <col min="12" max="12" width="8" style="2" customWidth="1"/>
    <col min="13" max="25" width="7.625" style="2" customWidth="1"/>
    <col min="26" max="16384" width="12.625" style="2"/>
  </cols>
  <sheetData>
    <row r="1" spans="2:25" ht="46.5" customHeight="1">
      <c r="B1" s="1"/>
      <c r="D1" s="125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43.5" customHeight="1">
      <c r="B2" s="3"/>
      <c r="C2" s="4" t="s">
        <v>54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6"/>
      <c r="J2" s="6" t="s">
        <v>5</v>
      </c>
      <c r="K2" s="7" t="s">
        <v>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4.25" customHeight="1" thickBot="1">
      <c r="B3" s="8"/>
      <c r="C3" s="1"/>
      <c r="D3" s="1"/>
      <c r="E3" s="9"/>
      <c r="F3" s="9"/>
      <c r="G3" s="10" t="s">
        <v>6</v>
      </c>
      <c r="H3" s="11" t="s">
        <v>7</v>
      </c>
      <c r="I3" s="1"/>
      <c r="K3" s="12">
        <v>1.17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4.25" customHeight="1">
      <c r="B4" s="127" t="s">
        <v>8</v>
      </c>
      <c r="C4" s="13" t="s">
        <v>55</v>
      </c>
      <c r="D4" s="14" t="s">
        <v>9</v>
      </c>
      <c r="E4" s="14">
        <v>6</v>
      </c>
      <c r="F4" s="14">
        <v>5</v>
      </c>
      <c r="G4" s="15"/>
      <c r="H4" s="16">
        <f>E4*F4*G4</f>
        <v>0</v>
      </c>
      <c r="I4" s="17" t="s">
        <v>10</v>
      </c>
      <c r="J4" s="130">
        <v>3076.97</v>
      </c>
      <c r="K4" s="132">
        <f>J4*$K$3</f>
        <v>3600.0548999999996</v>
      </c>
      <c r="L4" s="18"/>
      <c r="M4" s="18"/>
      <c r="N4" s="18"/>
      <c r="O4" s="18"/>
      <c r="P4" s="18"/>
      <c r="Q4" s="1"/>
      <c r="R4" s="1"/>
      <c r="S4" s="1"/>
      <c r="T4" s="1"/>
      <c r="U4" s="1"/>
      <c r="V4" s="1"/>
      <c r="W4" s="1"/>
      <c r="X4" s="1"/>
      <c r="Y4" s="1"/>
    </row>
    <row r="5" spans="2:25" ht="14.25" customHeight="1">
      <c r="B5" s="128"/>
      <c r="C5" s="19" t="s">
        <v>58</v>
      </c>
      <c r="D5" s="20" t="s">
        <v>9</v>
      </c>
      <c r="E5" s="20">
        <v>2</v>
      </c>
      <c r="F5" s="20">
        <v>5</v>
      </c>
      <c r="G5" s="21"/>
      <c r="H5" s="22">
        <f t="shared" ref="H5:H18" si="0">E5*F5*G5</f>
        <v>0</v>
      </c>
      <c r="I5" s="23" t="s">
        <v>10</v>
      </c>
      <c r="J5" s="131"/>
      <c r="K5" s="133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</row>
    <row r="6" spans="2:25" ht="14.25" customHeight="1">
      <c r="B6" s="128"/>
      <c r="C6" s="24" t="s">
        <v>59</v>
      </c>
      <c r="D6" s="25" t="s">
        <v>9</v>
      </c>
      <c r="E6" s="25">
        <v>2</v>
      </c>
      <c r="F6" s="25">
        <v>3</v>
      </c>
      <c r="G6" s="26">
        <v>350</v>
      </c>
      <c r="H6" s="27">
        <f t="shared" si="0"/>
        <v>2100</v>
      </c>
      <c r="I6" s="28" t="s">
        <v>10</v>
      </c>
      <c r="J6" s="29"/>
      <c r="K6" s="30">
        <f>H6</f>
        <v>2100</v>
      </c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</row>
    <row r="7" spans="2:25" ht="14.25" customHeight="1">
      <c r="B7" s="128"/>
      <c r="C7" s="24" t="s">
        <v>125</v>
      </c>
      <c r="D7" s="25" t="s">
        <v>9</v>
      </c>
      <c r="E7" s="25">
        <v>15</v>
      </c>
      <c r="F7" s="25">
        <v>5</v>
      </c>
      <c r="G7" s="26"/>
      <c r="H7" s="27">
        <f t="shared" si="0"/>
        <v>0</v>
      </c>
      <c r="I7" s="28" t="s">
        <v>11</v>
      </c>
      <c r="J7" s="31">
        <v>1394.32</v>
      </c>
      <c r="K7" s="32">
        <f>J7*$K$3</f>
        <v>1631.3543999999997</v>
      </c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</row>
    <row r="8" spans="2:25" ht="14.25" customHeight="1">
      <c r="B8" s="128"/>
      <c r="C8" s="33" t="s">
        <v>60</v>
      </c>
      <c r="D8" s="34" t="s">
        <v>9</v>
      </c>
      <c r="E8" s="34">
        <v>4</v>
      </c>
      <c r="F8" s="34">
        <v>5</v>
      </c>
      <c r="G8" s="35"/>
      <c r="H8" s="36">
        <f t="shared" si="0"/>
        <v>0</v>
      </c>
      <c r="I8" s="37" t="s">
        <v>10</v>
      </c>
      <c r="J8" s="134">
        <v>907.99</v>
      </c>
      <c r="K8" s="137">
        <f>J8*$K$3</f>
        <v>1062.3482999999999</v>
      </c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</row>
    <row r="9" spans="2:25" ht="14.25" customHeight="1">
      <c r="B9" s="128"/>
      <c r="C9" s="38" t="s">
        <v>61</v>
      </c>
      <c r="D9" s="39" t="s">
        <v>9</v>
      </c>
      <c r="E9" s="39">
        <v>2</v>
      </c>
      <c r="F9" s="39">
        <v>5</v>
      </c>
      <c r="G9" s="40"/>
      <c r="H9" s="41">
        <f t="shared" si="0"/>
        <v>0</v>
      </c>
      <c r="I9" s="18" t="s">
        <v>10</v>
      </c>
      <c r="J9" s="135"/>
      <c r="K9" s="13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</row>
    <row r="10" spans="2:25" ht="14.25" customHeight="1">
      <c r="B10" s="128"/>
      <c r="C10" s="38" t="s">
        <v>62</v>
      </c>
      <c r="D10" s="39" t="s">
        <v>9</v>
      </c>
      <c r="E10" s="39">
        <v>2</v>
      </c>
      <c r="F10" s="39">
        <v>5</v>
      </c>
      <c r="G10" s="40"/>
      <c r="H10" s="41">
        <f t="shared" si="0"/>
        <v>0</v>
      </c>
      <c r="I10" s="18" t="s">
        <v>10</v>
      </c>
      <c r="J10" s="135"/>
      <c r="K10" s="138"/>
      <c r="L10" s="18"/>
      <c r="M10" s="18"/>
      <c r="N10" s="18"/>
      <c r="O10" s="18"/>
      <c r="P10" s="18"/>
      <c r="Q10" s="1"/>
      <c r="R10" s="1"/>
      <c r="S10" s="1"/>
      <c r="T10" s="1"/>
      <c r="U10" s="1"/>
      <c r="V10" s="1"/>
      <c r="W10" s="1"/>
      <c r="X10" s="1"/>
      <c r="Y10" s="1"/>
    </row>
    <row r="11" spans="2:25" ht="14.25" customHeight="1">
      <c r="B11" s="128"/>
      <c r="C11" s="38" t="s">
        <v>63</v>
      </c>
      <c r="D11" s="39" t="s">
        <v>9</v>
      </c>
      <c r="E11" s="39">
        <v>2</v>
      </c>
      <c r="F11" s="39">
        <v>5</v>
      </c>
      <c r="G11" s="40"/>
      <c r="H11" s="41">
        <f t="shared" si="0"/>
        <v>0</v>
      </c>
      <c r="I11" s="18" t="s">
        <v>10</v>
      </c>
      <c r="J11" s="135"/>
      <c r="K11" s="138"/>
      <c r="L11" s="18"/>
      <c r="M11" s="18"/>
      <c r="N11" s="18"/>
      <c r="O11" s="18"/>
      <c r="P11" s="18"/>
      <c r="Q11" s="1"/>
      <c r="R11" s="1"/>
      <c r="S11" s="1"/>
      <c r="T11" s="1"/>
      <c r="U11" s="1"/>
      <c r="V11" s="1"/>
      <c r="W11" s="1"/>
      <c r="X11" s="1"/>
      <c r="Y11" s="1"/>
    </row>
    <row r="12" spans="2:25" ht="14.25" customHeight="1">
      <c r="B12" s="128"/>
      <c r="C12" s="19" t="s">
        <v>64</v>
      </c>
      <c r="D12" s="20" t="s">
        <v>9</v>
      </c>
      <c r="E12" s="20">
        <v>2</v>
      </c>
      <c r="F12" s="20">
        <v>5</v>
      </c>
      <c r="G12" s="21"/>
      <c r="H12" s="22">
        <f t="shared" si="0"/>
        <v>0</v>
      </c>
      <c r="I12" s="23"/>
      <c r="J12" s="136"/>
      <c r="K12" s="139"/>
      <c r="L12" s="18"/>
      <c r="M12" s="18"/>
      <c r="N12" s="18"/>
      <c r="O12" s="18"/>
      <c r="P12" s="18"/>
      <c r="Q12" s="1"/>
      <c r="R12" s="1"/>
      <c r="S12" s="1"/>
      <c r="T12" s="1"/>
      <c r="U12" s="1"/>
      <c r="V12" s="1"/>
      <c r="W12" s="1"/>
      <c r="X12" s="1"/>
      <c r="Y12" s="1"/>
    </row>
    <row r="13" spans="2:25" ht="14.25" customHeight="1">
      <c r="B13" s="128"/>
      <c r="C13" s="33" t="s">
        <v>65</v>
      </c>
      <c r="D13" s="34" t="s">
        <v>9</v>
      </c>
      <c r="E13" s="34">
        <v>6</v>
      </c>
      <c r="F13" s="34">
        <v>5</v>
      </c>
      <c r="G13" s="35"/>
      <c r="H13" s="36">
        <f t="shared" si="0"/>
        <v>0</v>
      </c>
      <c r="I13" s="42" t="s">
        <v>10</v>
      </c>
      <c r="J13" s="140">
        <v>454.31</v>
      </c>
      <c r="K13" s="142">
        <f>J13*$K$3</f>
        <v>531.54269999999997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14.25" customHeight="1" thickBot="1">
      <c r="B14" s="129"/>
      <c r="C14" s="43" t="s">
        <v>66</v>
      </c>
      <c r="D14" s="44" t="s">
        <v>9</v>
      </c>
      <c r="E14" s="44">
        <v>2</v>
      </c>
      <c r="F14" s="44">
        <v>5</v>
      </c>
      <c r="G14" s="45"/>
      <c r="H14" s="46">
        <f t="shared" si="0"/>
        <v>0</v>
      </c>
      <c r="I14" s="47" t="s">
        <v>10</v>
      </c>
      <c r="J14" s="141"/>
      <c r="K14" s="14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idden="1">
      <c r="B15" s="48"/>
      <c r="C15" s="49" t="s">
        <v>12</v>
      </c>
      <c r="D15" s="39" t="s">
        <v>9</v>
      </c>
      <c r="E15" s="39">
        <v>15</v>
      </c>
      <c r="F15" s="39">
        <v>5</v>
      </c>
      <c r="G15" s="40"/>
      <c r="H15" s="41">
        <f t="shared" si="0"/>
        <v>0</v>
      </c>
      <c r="I15" s="1" t="s">
        <v>13</v>
      </c>
      <c r="J15" s="50"/>
      <c r="K15" s="5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idden="1">
      <c r="B16" s="48"/>
      <c r="C16" s="49" t="s">
        <v>14</v>
      </c>
      <c r="D16" s="52" t="s">
        <v>9</v>
      </c>
      <c r="E16" s="39">
        <v>3</v>
      </c>
      <c r="F16" s="39">
        <v>5</v>
      </c>
      <c r="G16" s="40"/>
      <c r="H16" s="41">
        <f t="shared" si="0"/>
        <v>0</v>
      </c>
      <c r="I16" s="1" t="s">
        <v>13</v>
      </c>
      <c r="J16" s="50"/>
      <c r="K16" s="5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idden="1">
      <c r="B17" s="48"/>
      <c r="C17" s="49" t="s">
        <v>15</v>
      </c>
      <c r="D17" s="52" t="s">
        <v>9</v>
      </c>
      <c r="E17" s="39">
        <v>15</v>
      </c>
      <c r="F17" s="39">
        <v>5</v>
      </c>
      <c r="G17" s="40">
        <v>20</v>
      </c>
      <c r="H17" s="41">
        <f t="shared" si="0"/>
        <v>1500</v>
      </c>
      <c r="I17" s="1" t="s">
        <v>11</v>
      </c>
      <c r="J17" s="50"/>
      <c r="K17" s="5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5.75" hidden="1" thickBot="1">
      <c r="B18" s="53"/>
      <c r="C18" s="49" t="s">
        <v>16</v>
      </c>
      <c r="D18" s="52" t="s">
        <v>9</v>
      </c>
      <c r="E18" s="39">
        <v>10</v>
      </c>
      <c r="F18" s="39">
        <v>5</v>
      </c>
      <c r="G18" s="40">
        <v>20</v>
      </c>
      <c r="H18" s="41">
        <f t="shared" si="0"/>
        <v>1000</v>
      </c>
      <c r="I18" s="1" t="s">
        <v>10</v>
      </c>
      <c r="J18" s="50"/>
      <c r="K18" s="5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4.25" customHeight="1" thickBot="1">
      <c r="B19" s="54"/>
      <c r="C19" s="55"/>
      <c r="D19" s="56"/>
      <c r="E19" s="39"/>
      <c r="F19" s="57"/>
      <c r="G19" s="58"/>
      <c r="H19" s="41"/>
      <c r="I19" s="18"/>
      <c r="J19" s="50"/>
      <c r="K19" s="5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25" ht="14.25" hidden="1" customHeight="1">
      <c r="B20" s="54"/>
      <c r="C20" s="60" t="s">
        <v>17</v>
      </c>
      <c r="D20" s="52" t="s">
        <v>9</v>
      </c>
      <c r="E20" s="39">
        <v>1</v>
      </c>
      <c r="F20" s="39">
        <v>5</v>
      </c>
      <c r="G20" s="58"/>
      <c r="H20" s="41"/>
      <c r="I20" s="18"/>
      <c r="J20" s="50"/>
      <c r="K20" s="5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2:25" ht="14.25" customHeight="1">
      <c r="B21" s="144" t="s">
        <v>18</v>
      </c>
      <c r="C21" s="61" t="s">
        <v>67</v>
      </c>
      <c r="D21" s="62" t="s">
        <v>9</v>
      </c>
      <c r="E21" s="14">
        <v>2</v>
      </c>
      <c r="F21" s="14">
        <v>5</v>
      </c>
      <c r="G21" s="15"/>
      <c r="H21" s="16">
        <f>E21*F21*G21</f>
        <v>0</v>
      </c>
      <c r="I21" s="63" t="s">
        <v>10</v>
      </c>
      <c r="J21" s="147">
        <f>2789.06+2332.88</f>
        <v>5121.9400000000005</v>
      </c>
      <c r="K21" s="132">
        <f>J21</f>
        <v>5121.9400000000005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ht="14.25" customHeight="1">
      <c r="B22" s="145"/>
      <c r="C22" s="49" t="s">
        <v>68</v>
      </c>
      <c r="D22" s="52" t="s">
        <v>9</v>
      </c>
      <c r="E22" s="39">
        <v>1</v>
      </c>
      <c r="F22" s="39">
        <v>5</v>
      </c>
      <c r="G22" s="40"/>
      <c r="H22" s="41">
        <f t="shared" ref="H22:H52" si="1">E22*F22*G22</f>
        <v>0</v>
      </c>
      <c r="I22" s="1" t="s">
        <v>10</v>
      </c>
      <c r="J22" s="148"/>
      <c r="K22" s="15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14.25" customHeight="1">
      <c r="B23" s="145"/>
      <c r="C23" s="49" t="s">
        <v>19</v>
      </c>
      <c r="D23" s="52" t="s">
        <v>9</v>
      </c>
      <c r="E23" s="39">
        <v>10</v>
      </c>
      <c r="F23" s="39">
        <v>5</v>
      </c>
      <c r="G23" s="40"/>
      <c r="H23" s="41">
        <f t="shared" si="1"/>
        <v>0</v>
      </c>
      <c r="I23" s="1" t="s">
        <v>10</v>
      </c>
      <c r="J23" s="148"/>
      <c r="K23" s="15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4.25" customHeight="1">
      <c r="B24" s="145"/>
      <c r="C24" s="49" t="s">
        <v>20</v>
      </c>
      <c r="D24" s="52" t="s">
        <v>9</v>
      </c>
      <c r="E24" s="39">
        <v>20</v>
      </c>
      <c r="F24" s="39">
        <v>5</v>
      </c>
      <c r="G24" s="40"/>
      <c r="H24" s="41">
        <f t="shared" si="1"/>
        <v>0</v>
      </c>
      <c r="I24" s="1" t="s">
        <v>10</v>
      </c>
      <c r="J24" s="148"/>
      <c r="K24" s="1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25" ht="14.25" customHeight="1">
      <c r="B25" s="145"/>
      <c r="C25" s="49" t="s">
        <v>21</v>
      </c>
      <c r="D25" s="52" t="s">
        <v>9</v>
      </c>
      <c r="E25" s="39">
        <v>20</v>
      </c>
      <c r="F25" s="39">
        <v>5</v>
      </c>
      <c r="G25" s="40"/>
      <c r="H25" s="41">
        <f t="shared" si="1"/>
        <v>0</v>
      </c>
      <c r="I25" s="1" t="s">
        <v>10</v>
      </c>
      <c r="J25" s="148"/>
      <c r="K25" s="15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14.25" customHeight="1">
      <c r="B26" s="145"/>
      <c r="C26" s="49" t="s">
        <v>22</v>
      </c>
      <c r="D26" s="52" t="s">
        <v>9</v>
      </c>
      <c r="E26" s="39">
        <v>6</v>
      </c>
      <c r="F26" s="39">
        <v>5</v>
      </c>
      <c r="G26" s="40"/>
      <c r="H26" s="41">
        <f t="shared" si="1"/>
        <v>0</v>
      </c>
      <c r="I26" s="1" t="s">
        <v>10</v>
      </c>
      <c r="J26" s="148"/>
      <c r="K26" s="15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14.25" customHeight="1">
      <c r="B27" s="145"/>
      <c r="C27" s="49" t="s">
        <v>69</v>
      </c>
      <c r="D27" s="52" t="s">
        <v>9</v>
      </c>
      <c r="E27" s="39">
        <v>6</v>
      </c>
      <c r="F27" s="39">
        <v>5</v>
      </c>
      <c r="G27" s="40"/>
      <c r="H27" s="41">
        <f t="shared" si="1"/>
        <v>0</v>
      </c>
      <c r="I27" s="1" t="s">
        <v>10</v>
      </c>
      <c r="J27" s="148"/>
      <c r="K27" s="15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4.25" customHeight="1">
      <c r="B28" s="145"/>
      <c r="C28" s="49" t="s">
        <v>70</v>
      </c>
      <c r="D28" s="52" t="s">
        <v>9</v>
      </c>
      <c r="E28" s="39">
        <v>6</v>
      </c>
      <c r="F28" s="39">
        <v>5</v>
      </c>
      <c r="G28" s="40"/>
      <c r="H28" s="41">
        <f t="shared" si="1"/>
        <v>0</v>
      </c>
      <c r="I28" s="1" t="s">
        <v>10</v>
      </c>
      <c r="J28" s="148"/>
      <c r="K28" s="15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4.25" customHeight="1">
      <c r="B29" s="145"/>
      <c r="C29" s="64" t="s">
        <v>71</v>
      </c>
      <c r="D29" s="65" t="s">
        <v>9</v>
      </c>
      <c r="E29" s="20">
        <v>4</v>
      </c>
      <c r="F29" s="20">
        <v>5</v>
      </c>
      <c r="G29" s="21"/>
      <c r="H29" s="22">
        <f t="shared" si="1"/>
        <v>0</v>
      </c>
      <c r="I29" s="66" t="s">
        <v>10</v>
      </c>
      <c r="J29" s="149"/>
      <c r="K29" s="1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14.25" customHeight="1">
      <c r="B30" s="145"/>
      <c r="C30" s="67" t="s">
        <v>72</v>
      </c>
      <c r="D30" s="68" t="s">
        <v>9</v>
      </c>
      <c r="E30" s="34">
        <v>4</v>
      </c>
      <c r="F30" s="34">
        <v>5</v>
      </c>
      <c r="G30" s="35"/>
      <c r="H30" s="36">
        <f t="shared" si="1"/>
        <v>0</v>
      </c>
      <c r="I30" s="42" t="s">
        <v>10</v>
      </c>
      <c r="J30" s="151">
        <v>5332.05</v>
      </c>
      <c r="K30" s="137">
        <f>J30*$K$3</f>
        <v>6238.4984999999997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4.25" customHeight="1">
      <c r="B31" s="145"/>
      <c r="C31" s="69" t="s">
        <v>73</v>
      </c>
      <c r="D31" s="52" t="s">
        <v>9</v>
      </c>
      <c r="E31" s="39">
        <v>2</v>
      </c>
      <c r="F31" s="39">
        <v>5</v>
      </c>
      <c r="G31" s="40"/>
      <c r="H31" s="41">
        <f t="shared" si="1"/>
        <v>0</v>
      </c>
      <c r="I31" s="1" t="s">
        <v>10</v>
      </c>
      <c r="J31" s="152"/>
      <c r="K31" s="13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4.25" customHeight="1">
      <c r="B32" s="145"/>
      <c r="C32" s="69" t="s">
        <v>74</v>
      </c>
      <c r="D32" s="52" t="s">
        <v>9</v>
      </c>
      <c r="E32" s="39">
        <v>2</v>
      </c>
      <c r="F32" s="39">
        <v>5</v>
      </c>
      <c r="G32" s="40"/>
      <c r="H32" s="41">
        <f t="shared" si="1"/>
        <v>0</v>
      </c>
      <c r="I32" s="1" t="s">
        <v>10</v>
      </c>
      <c r="J32" s="152"/>
      <c r="K32" s="13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4.25" customHeight="1">
      <c r="B33" s="145"/>
      <c r="C33" s="69" t="s">
        <v>75</v>
      </c>
      <c r="D33" s="52" t="s">
        <v>9</v>
      </c>
      <c r="E33" s="39">
        <v>1</v>
      </c>
      <c r="F33" s="39">
        <v>5</v>
      </c>
      <c r="G33" s="40"/>
      <c r="H33" s="41">
        <f t="shared" si="1"/>
        <v>0</v>
      </c>
      <c r="I33" s="1" t="s">
        <v>10</v>
      </c>
      <c r="J33" s="152"/>
      <c r="K33" s="13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4.25" customHeight="1">
      <c r="B34" s="145"/>
      <c r="C34" s="69" t="s">
        <v>76</v>
      </c>
      <c r="D34" s="52" t="s">
        <v>9</v>
      </c>
      <c r="E34" s="39">
        <v>6</v>
      </c>
      <c r="F34" s="39">
        <v>5</v>
      </c>
      <c r="G34" s="40"/>
      <c r="H34" s="41">
        <f t="shared" si="1"/>
        <v>0</v>
      </c>
      <c r="I34" s="1" t="s">
        <v>10</v>
      </c>
      <c r="J34" s="152"/>
      <c r="K34" s="13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4.25" customHeight="1">
      <c r="B35" s="145"/>
      <c r="C35" s="69" t="s">
        <v>77</v>
      </c>
      <c r="D35" s="52" t="s">
        <v>9</v>
      </c>
      <c r="E35" s="39">
        <v>3</v>
      </c>
      <c r="F35" s="39">
        <v>5</v>
      </c>
      <c r="G35" s="40"/>
      <c r="H35" s="41">
        <f>E35*F35*G35</f>
        <v>0</v>
      </c>
      <c r="I35" s="1" t="s">
        <v>10</v>
      </c>
      <c r="J35" s="152"/>
      <c r="K35" s="13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4.25" customHeight="1">
      <c r="B36" s="145"/>
      <c r="C36" s="69" t="s">
        <v>78</v>
      </c>
      <c r="D36" s="52" t="s">
        <v>9</v>
      </c>
      <c r="E36" s="39">
        <v>10</v>
      </c>
      <c r="F36" s="39">
        <v>5</v>
      </c>
      <c r="G36" s="40"/>
      <c r="H36" s="41">
        <f t="shared" si="1"/>
        <v>0</v>
      </c>
      <c r="I36" s="1" t="s">
        <v>10</v>
      </c>
      <c r="J36" s="152"/>
      <c r="K36" s="13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4.25" customHeight="1">
      <c r="B37" s="145"/>
      <c r="C37" s="69" t="s">
        <v>79</v>
      </c>
      <c r="D37" s="39" t="s">
        <v>9</v>
      </c>
      <c r="E37" s="39">
        <v>10</v>
      </c>
      <c r="F37" s="39">
        <v>5</v>
      </c>
      <c r="G37" s="40"/>
      <c r="H37" s="41">
        <f t="shared" si="1"/>
        <v>0</v>
      </c>
      <c r="I37" s="1" t="s">
        <v>10</v>
      </c>
      <c r="J37" s="152"/>
      <c r="K37" s="13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4.25" customHeight="1">
      <c r="B38" s="145"/>
      <c r="C38" s="70" t="s">
        <v>80</v>
      </c>
      <c r="D38" s="20" t="s">
        <v>9</v>
      </c>
      <c r="E38" s="20">
        <v>5</v>
      </c>
      <c r="F38" s="20">
        <v>5</v>
      </c>
      <c r="G38" s="21"/>
      <c r="H38" s="22">
        <f t="shared" si="1"/>
        <v>0</v>
      </c>
      <c r="I38" s="66" t="s">
        <v>10</v>
      </c>
      <c r="J38" s="153"/>
      <c r="K38" s="13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4.25" customHeight="1">
      <c r="B39" s="145"/>
      <c r="C39" s="69" t="s">
        <v>23</v>
      </c>
      <c r="D39" s="52" t="s">
        <v>9</v>
      </c>
      <c r="E39" s="39">
        <v>20</v>
      </c>
      <c r="F39" s="39">
        <v>5</v>
      </c>
      <c r="G39" s="40"/>
      <c r="H39" s="41">
        <f t="shared" si="1"/>
        <v>0</v>
      </c>
      <c r="I39" s="1" t="s">
        <v>10</v>
      </c>
      <c r="J39" s="154">
        <v>372.8</v>
      </c>
      <c r="K39" s="138">
        <f>J39*$K$3</f>
        <v>436.17599999999999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4.25" customHeight="1">
      <c r="B40" s="145"/>
      <c r="C40" s="69" t="s">
        <v>24</v>
      </c>
      <c r="D40" s="52" t="s">
        <v>9</v>
      </c>
      <c r="E40" s="39">
        <v>5</v>
      </c>
      <c r="F40" s="39">
        <v>5</v>
      </c>
      <c r="G40" s="40"/>
      <c r="H40" s="41">
        <f t="shared" si="1"/>
        <v>0</v>
      </c>
      <c r="I40" s="1" t="s">
        <v>10</v>
      </c>
      <c r="J40" s="154"/>
      <c r="K40" s="13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4.25" customHeight="1">
      <c r="B41" s="145"/>
      <c r="C41" s="69" t="s">
        <v>25</v>
      </c>
      <c r="D41" s="52" t="s">
        <v>9</v>
      </c>
      <c r="E41" s="39">
        <v>5</v>
      </c>
      <c r="F41" s="39">
        <v>5</v>
      </c>
      <c r="G41" s="40"/>
      <c r="H41" s="41">
        <f t="shared" si="1"/>
        <v>0</v>
      </c>
      <c r="I41" s="1" t="s">
        <v>10</v>
      </c>
      <c r="J41" s="154"/>
      <c r="K41" s="13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4.25" customHeight="1">
      <c r="B42" s="145"/>
      <c r="C42" s="69" t="s">
        <v>26</v>
      </c>
      <c r="D42" s="52" t="s">
        <v>9</v>
      </c>
      <c r="E42" s="39">
        <v>4</v>
      </c>
      <c r="F42" s="39">
        <v>5</v>
      </c>
      <c r="G42" s="40"/>
      <c r="H42" s="41">
        <f t="shared" si="1"/>
        <v>0</v>
      </c>
      <c r="I42" s="1" t="s">
        <v>10</v>
      </c>
      <c r="J42" s="154"/>
      <c r="K42" s="13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4.25" customHeight="1">
      <c r="B43" s="145"/>
      <c r="C43" s="69" t="s">
        <v>23</v>
      </c>
      <c r="D43" s="52" t="s">
        <v>9</v>
      </c>
      <c r="E43" s="39">
        <v>20</v>
      </c>
      <c r="F43" s="39">
        <v>5</v>
      </c>
      <c r="G43" s="40"/>
      <c r="H43" s="41">
        <f t="shared" si="1"/>
        <v>0</v>
      </c>
      <c r="I43" s="1" t="s">
        <v>10</v>
      </c>
      <c r="J43" s="154"/>
      <c r="K43" s="13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4.25" customHeight="1">
      <c r="B44" s="145"/>
      <c r="C44" s="69" t="s">
        <v>27</v>
      </c>
      <c r="D44" s="52" t="s">
        <v>9</v>
      </c>
      <c r="E44" s="39">
        <v>20</v>
      </c>
      <c r="F44" s="39">
        <v>5</v>
      </c>
      <c r="G44" s="40"/>
      <c r="H44" s="41">
        <f t="shared" si="1"/>
        <v>0</v>
      </c>
      <c r="I44" s="1" t="s">
        <v>10</v>
      </c>
      <c r="J44" s="154"/>
      <c r="K44" s="13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4.25" customHeight="1">
      <c r="B45" s="145"/>
      <c r="C45" s="69" t="s">
        <v>25</v>
      </c>
      <c r="D45" s="52" t="s">
        <v>9</v>
      </c>
      <c r="E45" s="39">
        <v>10</v>
      </c>
      <c r="F45" s="39">
        <v>5</v>
      </c>
      <c r="G45" s="40"/>
      <c r="H45" s="41">
        <f t="shared" si="1"/>
        <v>0</v>
      </c>
      <c r="I45" s="1" t="s">
        <v>10</v>
      </c>
      <c r="J45" s="154"/>
      <c r="K45" s="13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4.25" customHeight="1" thickBot="1">
      <c r="B46" s="146"/>
      <c r="C46" s="71" t="s">
        <v>26</v>
      </c>
      <c r="D46" s="72" t="s">
        <v>9</v>
      </c>
      <c r="E46" s="44">
        <v>5</v>
      </c>
      <c r="F46" s="44">
        <v>5</v>
      </c>
      <c r="G46" s="45"/>
      <c r="H46" s="46">
        <f t="shared" si="1"/>
        <v>0</v>
      </c>
      <c r="I46" s="47" t="s">
        <v>10</v>
      </c>
      <c r="J46" s="155"/>
      <c r="K46" s="15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4.25" hidden="1" customHeight="1">
      <c r="B47" s="73"/>
      <c r="C47" s="69" t="s">
        <v>28</v>
      </c>
      <c r="D47" s="52" t="s">
        <v>9</v>
      </c>
      <c r="E47" s="39">
        <v>1</v>
      </c>
      <c r="F47" s="39">
        <v>5</v>
      </c>
      <c r="G47" s="40"/>
      <c r="H47" s="41">
        <f t="shared" si="1"/>
        <v>0</v>
      </c>
      <c r="I47" s="1" t="s">
        <v>10</v>
      </c>
      <c r="J47" s="50"/>
      <c r="K47" s="5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4.25" hidden="1" customHeight="1">
      <c r="B48" s="73"/>
      <c r="C48" s="69" t="s">
        <v>29</v>
      </c>
      <c r="D48" s="52" t="s">
        <v>9</v>
      </c>
      <c r="E48" s="39">
        <v>3</v>
      </c>
      <c r="F48" s="39">
        <v>5</v>
      </c>
      <c r="G48" s="40"/>
      <c r="H48" s="41">
        <f t="shared" si="1"/>
        <v>0</v>
      </c>
      <c r="I48" s="1" t="s">
        <v>10</v>
      </c>
      <c r="J48" s="50"/>
      <c r="K48" s="5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4.25" customHeight="1" thickBot="1">
      <c r="B49" s="3"/>
      <c r="C49" s="55"/>
      <c r="D49" s="56"/>
      <c r="E49" s="39"/>
      <c r="F49" s="57"/>
      <c r="G49" s="58"/>
      <c r="H49" s="41"/>
      <c r="I49" s="1"/>
      <c r="J49" s="50"/>
      <c r="K49" s="5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25.5">
      <c r="B50" s="157" t="s">
        <v>30</v>
      </c>
      <c r="C50" s="74" t="s">
        <v>56</v>
      </c>
      <c r="D50" s="14" t="s">
        <v>9</v>
      </c>
      <c r="E50" s="14">
        <v>1</v>
      </c>
      <c r="F50" s="75">
        <v>3</v>
      </c>
      <c r="G50" s="76">
        <v>6000</v>
      </c>
      <c r="H50" s="77">
        <f t="shared" si="1"/>
        <v>18000</v>
      </c>
      <c r="I50" s="78" t="s">
        <v>10</v>
      </c>
      <c r="J50" s="79"/>
      <c r="K50" s="160">
        <f>H50</f>
        <v>18000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4.25" customHeight="1">
      <c r="B51" s="158"/>
      <c r="C51" s="55" t="s">
        <v>31</v>
      </c>
      <c r="D51" s="39" t="s">
        <v>9</v>
      </c>
      <c r="E51" s="39">
        <v>1</v>
      </c>
      <c r="F51" s="57">
        <v>5</v>
      </c>
      <c r="G51" s="40">
        <v>150</v>
      </c>
      <c r="H51" s="80">
        <f t="shared" si="1"/>
        <v>750</v>
      </c>
      <c r="I51" s="18" t="s">
        <v>10</v>
      </c>
      <c r="J51" s="50"/>
      <c r="K51" s="161"/>
      <c r="L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4.25" customHeight="1" thickBot="1">
      <c r="B52" s="159"/>
      <c r="C52" s="81" t="s">
        <v>81</v>
      </c>
      <c r="D52" s="44" t="s">
        <v>9</v>
      </c>
      <c r="E52" s="44">
        <v>1</v>
      </c>
      <c r="F52" s="82">
        <v>5</v>
      </c>
      <c r="G52" s="45">
        <v>150</v>
      </c>
      <c r="H52" s="83">
        <f t="shared" si="1"/>
        <v>750</v>
      </c>
      <c r="I52" s="84" t="s">
        <v>11</v>
      </c>
      <c r="J52" s="85"/>
      <c r="K52" s="16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4.25" customHeight="1" thickBot="1">
      <c r="B53" s="3"/>
      <c r="C53" s="1"/>
      <c r="D53" s="39"/>
      <c r="E53" s="86"/>
      <c r="F53" s="57"/>
      <c r="G53" s="1"/>
      <c r="H53" s="1"/>
      <c r="I53" s="1"/>
      <c r="J53" s="50"/>
      <c r="K53" s="5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4.25" customHeight="1">
      <c r="B54" s="163" t="s">
        <v>32</v>
      </c>
      <c r="C54" s="87" t="s">
        <v>82</v>
      </c>
      <c r="D54" s="14" t="s">
        <v>9</v>
      </c>
      <c r="E54" s="14">
        <v>30</v>
      </c>
      <c r="F54" s="75">
        <v>5</v>
      </c>
      <c r="G54" s="15"/>
      <c r="H54" s="16">
        <f>E54*F54*G54</f>
        <v>0</v>
      </c>
      <c r="I54" s="63" t="s">
        <v>11</v>
      </c>
      <c r="J54" s="166">
        <v>7518</v>
      </c>
      <c r="K54" s="132">
        <f>J54+160</f>
        <v>7678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4.25" customHeight="1">
      <c r="B55" s="164"/>
      <c r="C55" s="55" t="s">
        <v>83</v>
      </c>
      <c r="D55" s="39" t="s">
        <v>9</v>
      </c>
      <c r="E55" s="39">
        <v>30</v>
      </c>
      <c r="F55" s="57">
        <v>5</v>
      </c>
      <c r="G55" s="40">
        <v>10</v>
      </c>
      <c r="H55" s="41">
        <f t="shared" ref="H55:H122" si="2">E55*F55*G55</f>
        <v>1500</v>
      </c>
      <c r="I55" s="1" t="s">
        <v>10</v>
      </c>
      <c r="J55" s="135"/>
      <c r="K55" s="15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4.25" customHeight="1">
      <c r="B56" s="164"/>
      <c r="C56" s="55" t="s">
        <v>84</v>
      </c>
      <c r="D56" s="39" t="s">
        <v>9</v>
      </c>
      <c r="E56" s="39">
        <v>3</v>
      </c>
      <c r="F56" s="57">
        <v>5</v>
      </c>
      <c r="G56" s="40">
        <v>7</v>
      </c>
      <c r="H56" s="41">
        <f t="shared" si="2"/>
        <v>105</v>
      </c>
      <c r="I56" s="18" t="s">
        <v>10</v>
      </c>
      <c r="J56" s="135"/>
      <c r="K56" s="15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4.25" customHeight="1">
      <c r="B57" s="164"/>
      <c r="C57" s="55" t="s">
        <v>85</v>
      </c>
      <c r="D57" s="39" t="s">
        <v>9</v>
      </c>
      <c r="E57" s="39">
        <v>3</v>
      </c>
      <c r="F57" s="57">
        <v>5</v>
      </c>
      <c r="G57" s="40"/>
      <c r="H57" s="41">
        <f t="shared" si="2"/>
        <v>0</v>
      </c>
      <c r="I57" s="18" t="s">
        <v>10</v>
      </c>
      <c r="J57" s="135"/>
      <c r="K57" s="15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4.25" customHeight="1">
      <c r="B58" s="164"/>
      <c r="C58" s="1" t="s">
        <v>86</v>
      </c>
      <c r="D58" s="39" t="s">
        <v>9</v>
      </c>
      <c r="E58" s="39">
        <v>17</v>
      </c>
      <c r="F58" s="57">
        <v>5</v>
      </c>
      <c r="G58" s="88"/>
      <c r="H58" s="41">
        <f t="shared" si="2"/>
        <v>0</v>
      </c>
      <c r="I58" s="18" t="s">
        <v>10</v>
      </c>
      <c r="J58" s="135"/>
      <c r="K58" s="15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4.25" customHeight="1">
      <c r="B59" s="164"/>
      <c r="C59" s="66" t="s">
        <v>87</v>
      </c>
      <c r="D59" s="20" t="s">
        <v>9</v>
      </c>
      <c r="E59" s="20">
        <v>1</v>
      </c>
      <c r="F59" s="89">
        <v>5</v>
      </c>
      <c r="G59" s="90"/>
      <c r="H59" s="22">
        <f t="shared" si="2"/>
        <v>0</v>
      </c>
      <c r="I59" s="23" t="s">
        <v>10</v>
      </c>
      <c r="J59" s="136"/>
      <c r="K59" s="13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4.25" customHeight="1">
      <c r="B60" s="164"/>
      <c r="C60" s="42" t="s">
        <v>88</v>
      </c>
      <c r="D60" s="34" t="s">
        <v>9</v>
      </c>
      <c r="E60" s="34">
        <v>1</v>
      </c>
      <c r="F60" s="91">
        <v>5</v>
      </c>
      <c r="G60" s="92"/>
      <c r="H60" s="36">
        <f t="shared" si="2"/>
        <v>0</v>
      </c>
      <c r="I60" s="37" t="s">
        <v>10</v>
      </c>
      <c r="J60" s="140">
        <v>487.2</v>
      </c>
      <c r="K60" s="142">
        <f>J60*$K$3</f>
        <v>570.024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4.25" customHeight="1">
      <c r="B61" s="164"/>
      <c r="C61" s="1" t="s">
        <v>89</v>
      </c>
      <c r="D61" s="39" t="s">
        <v>9</v>
      </c>
      <c r="E61" s="93">
        <v>2</v>
      </c>
      <c r="F61" s="57">
        <v>5</v>
      </c>
      <c r="G61" s="88"/>
      <c r="H61" s="41">
        <f t="shared" si="2"/>
        <v>0</v>
      </c>
      <c r="I61" s="18" t="s">
        <v>10</v>
      </c>
      <c r="J61" s="148"/>
      <c r="K61" s="15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4.25" customHeight="1">
      <c r="B62" s="164"/>
      <c r="C62" s="1" t="s">
        <v>90</v>
      </c>
      <c r="D62" s="39" t="s">
        <v>9</v>
      </c>
      <c r="E62" s="93">
        <v>3</v>
      </c>
      <c r="F62" s="57">
        <v>5</v>
      </c>
      <c r="G62" s="88"/>
      <c r="H62" s="41">
        <f t="shared" si="2"/>
        <v>0</v>
      </c>
      <c r="I62" s="18" t="s">
        <v>10</v>
      </c>
      <c r="J62" s="148"/>
      <c r="K62" s="1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4.25" customHeight="1">
      <c r="B63" s="164"/>
      <c r="C63" s="1" t="s">
        <v>33</v>
      </c>
      <c r="D63" s="39" t="s">
        <v>9</v>
      </c>
      <c r="E63" s="93">
        <v>3</v>
      </c>
      <c r="F63" s="57">
        <v>5</v>
      </c>
      <c r="G63" s="88"/>
      <c r="H63" s="41">
        <f t="shared" si="2"/>
        <v>0</v>
      </c>
      <c r="I63" s="18" t="s">
        <v>10</v>
      </c>
      <c r="J63" s="148"/>
      <c r="K63" s="1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4.25" customHeight="1">
      <c r="B64" s="164"/>
      <c r="C64" s="1" t="s">
        <v>91</v>
      </c>
      <c r="D64" s="39" t="s">
        <v>9</v>
      </c>
      <c r="E64" s="93">
        <v>1</v>
      </c>
      <c r="F64" s="57">
        <v>5</v>
      </c>
      <c r="G64" s="88"/>
      <c r="H64" s="41">
        <f t="shared" si="2"/>
        <v>0</v>
      </c>
      <c r="I64" s="18" t="s">
        <v>10</v>
      </c>
      <c r="J64" s="148"/>
      <c r="K64" s="15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4.25" customHeight="1">
      <c r="B65" s="164"/>
      <c r="C65" s="66" t="s">
        <v>92</v>
      </c>
      <c r="D65" s="20" t="s">
        <v>9</v>
      </c>
      <c r="E65" s="94">
        <v>1</v>
      </c>
      <c r="F65" s="89">
        <v>5</v>
      </c>
      <c r="G65" s="90"/>
      <c r="H65" s="22">
        <f t="shared" si="2"/>
        <v>0</v>
      </c>
      <c r="I65" s="23" t="s">
        <v>10</v>
      </c>
      <c r="J65" s="149"/>
      <c r="K65" s="13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4.25" customHeight="1">
      <c r="B66" s="164"/>
      <c r="C66" s="42" t="s">
        <v>93</v>
      </c>
      <c r="D66" s="34" t="s">
        <v>9</v>
      </c>
      <c r="E66" s="95">
        <v>2</v>
      </c>
      <c r="F66" s="91">
        <v>5</v>
      </c>
      <c r="G66" s="92"/>
      <c r="H66" s="36">
        <f t="shared" si="2"/>
        <v>0</v>
      </c>
      <c r="I66" s="37" t="s">
        <v>10</v>
      </c>
      <c r="J66" s="167">
        <v>1022.7</v>
      </c>
      <c r="K66" s="142">
        <f>J66*$K$3</f>
        <v>1196.559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4.25" customHeight="1">
      <c r="B67" s="164"/>
      <c r="C67" s="1" t="s">
        <v>94</v>
      </c>
      <c r="D67" s="39" t="s">
        <v>9</v>
      </c>
      <c r="E67" s="93">
        <v>1</v>
      </c>
      <c r="F67" s="57">
        <v>5</v>
      </c>
      <c r="G67" s="88"/>
      <c r="H67" s="41">
        <f t="shared" si="2"/>
        <v>0</v>
      </c>
      <c r="I67" s="18" t="s">
        <v>10</v>
      </c>
      <c r="J67" s="168"/>
      <c r="K67" s="15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4.25" customHeight="1">
      <c r="B68" s="164"/>
      <c r="C68" s="1" t="s">
        <v>95</v>
      </c>
      <c r="D68" s="39" t="s">
        <v>9</v>
      </c>
      <c r="E68" s="93">
        <v>2</v>
      </c>
      <c r="F68" s="57">
        <v>5</v>
      </c>
      <c r="G68" s="88"/>
      <c r="H68" s="41">
        <f>E68*F68*G68</f>
        <v>0</v>
      </c>
      <c r="I68" s="18" t="s">
        <v>10</v>
      </c>
      <c r="J68" s="168"/>
      <c r="K68" s="15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4.25" customHeight="1">
      <c r="B69" s="164"/>
      <c r="C69" s="1" t="s">
        <v>88</v>
      </c>
      <c r="D69" s="39" t="s">
        <v>9</v>
      </c>
      <c r="E69" s="93">
        <v>1</v>
      </c>
      <c r="F69" s="57">
        <v>5</v>
      </c>
      <c r="G69" s="88"/>
      <c r="H69" s="41">
        <f t="shared" si="2"/>
        <v>0</v>
      </c>
      <c r="I69" s="18" t="s">
        <v>10</v>
      </c>
      <c r="J69" s="168"/>
      <c r="K69" s="15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4.25" customHeight="1">
      <c r="B70" s="164"/>
      <c r="C70" s="1" t="s">
        <v>89</v>
      </c>
      <c r="D70" s="39" t="s">
        <v>9</v>
      </c>
      <c r="E70" s="93">
        <v>2</v>
      </c>
      <c r="F70" s="57">
        <v>5</v>
      </c>
      <c r="G70" s="88"/>
      <c r="H70" s="41">
        <f t="shared" si="2"/>
        <v>0</v>
      </c>
      <c r="I70" s="18"/>
      <c r="J70" s="168"/>
      <c r="K70" s="15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4.25" customHeight="1">
      <c r="B71" s="164"/>
      <c r="C71" s="1" t="s">
        <v>34</v>
      </c>
      <c r="D71" s="39" t="s">
        <v>9</v>
      </c>
      <c r="E71" s="93">
        <v>4</v>
      </c>
      <c r="F71" s="57">
        <v>5</v>
      </c>
      <c r="G71" s="88"/>
      <c r="H71" s="41">
        <f t="shared" si="2"/>
        <v>0</v>
      </c>
      <c r="I71" s="18" t="s">
        <v>10</v>
      </c>
      <c r="J71" s="168"/>
      <c r="K71" s="15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4.25" customHeight="1">
      <c r="B72" s="164"/>
      <c r="C72" s="66" t="s">
        <v>96</v>
      </c>
      <c r="D72" s="20" t="s">
        <v>9</v>
      </c>
      <c r="E72" s="94">
        <v>4</v>
      </c>
      <c r="F72" s="89">
        <v>5</v>
      </c>
      <c r="G72" s="90"/>
      <c r="H72" s="22">
        <f t="shared" si="2"/>
        <v>0</v>
      </c>
      <c r="I72" s="23" t="s">
        <v>10</v>
      </c>
      <c r="J72" s="131"/>
      <c r="K72" s="13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4.25" customHeight="1">
      <c r="B73" s="164"/>
      <c r="C73" s="42" t="s">
        <v>93</v>
      </c>
      <c r="D73" s="34" t="s">
        <v>9</v>
      </c>
      <c r="E73" s="95">
        <v>2</v>
      </c>
      <c r="F73" s="91">
        <v>5</v>
      </c>
      <c r="G73" s="92"/>
      <c r="H73" s="36">
        <f t="shared" si="2"/>
        <v>0</v>
      </c>
      <c r="I73" s="37" t="s">
        <v>10</v>
      </c>
      <c r="J73" s="140">
        <v>1238.3</v>
      </c>
      <c r="K73" s="137">
        <f>J73*$K$3</f>
        <v>1448.8109999999999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4.25" customHeight="1">
      <c r="B74" s="164"/>
      <c r="C74" s="1" t="s">
        <v>94</v>
      </c>
      <c r="D74" s="39" t="s">
        <v>9</v>
      </c>
      <c r="E74" s="93">
        <v>1</v>
      </c>
      <c r="F74" s="57">
        <v>5</v>
      </c>
      <c r="G74" s="88"/>
      <c r="H74" s="41">
        <f t="shared" si="2"/>
        <v>0</v>
      </c>
      <c r="I74" s="18" t="s">
        <v>10</v>
      </c>
      <c r="J74" s="148"/>
      <c r="K74" s="13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4.25" customHeight="1">
      <c r="B75" s="164"/>
      <c r="C75" s="1" t="s">
        <v>97</v>
      </c>
      <c r="D75" s="39" t="s">
        <v>9</v>
      </c>
      <c r="E75" s="93">
        <v>1</v>
      </c>
      <c r="F75" s="57">
        <v>5</v>
      </c>
      <c r="G75" s="88"/>
      <c r="H75" s="41">
        <f t="shared" si="2"/>
        <v>0</v>
      </c>
      <c r="I75" s="18" t="s">
        <v>10</v>
      </c>
      <c r="J75" s="148"/>
      <c r="K75" s="13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4.25" customHeight="1">
      <c r="B76" s="164"/>
      <c r="C76" s="1" t="s">
        <v>98</v>
      </c>
      <c r="D76" s="39" t="s">
        <v>9</v>
      </c>
      <c r="E76" s="93">
        <v>2</v>
      </c>
      <c r="F76" s="57">
        <v>5</v>
      </c>
      <c r="G76" s="88"/>
      <c r="H76" s="41">
        <f t="shared" si="2"/>
        <v>0</v>
      </c>
      <c r="I76" s="1"/>
      <c r="J76" s="148"/>
      <c r="K76" s="13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4.25" customHeight="1">
      <c r="B77" s="164"/>
      <c r="C77" s="1" t="s">
        <v>95</v>
      </c>
      <c r="D77" s="39" t="s">
        <v>9</v>
      </c>
      <c r="E77" s="93">
        <v>2</v>
      </c>
      <c r="F77" s="57">
        <v>5</v>
      </c>
      <c r="G77" s="88"/>
      <c r="H77" s="41">
        <f>E77*F77*G77</f>
        <v>0</v>
      </c>
      <c r="I77" s="18" t="s">
        <v>10</v>
      </c>
      <c r="J77" s="148"/>
      <c r="K77" s="13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4.25" customHeight="1">
      <c r="B78" s="164"/>
      <c r="C78" s="1" t="s">
        <v>88</v>
      </c>
      <c r="D78" s="39" t="s">
        <v>9</v>
      </c>
      <c r="E78" s="93">
        <v>1</v>
      </c>
      <c r="F78" s="57">
        <v>5</v>
      </c>
      <c r="G78" s="88"/>
      <c r="H78" s="41">
        <f>E78*F78*G78</f>
        <v>0</v>
      </c>
      <c r="I78" s="1"/>
      <c r="J78" s="148"/>
      <c r="K78" s="13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4.25" customHeight="1">
      <c r="B79" s="164"/>
      <c r="C79" s="1" t="s">
        <v>89</v>
      </c>
      <c r="D79" s="39" t="s">
        <v>9</v>
      </c>
      <c r="E79" s="93">
        <v>2</v>
      </c>
      <c r="F79" s="57">
        <v>5</v>
      </c>
      <c r="G79" s="88"/>
      <c r="H79" s="41">
        <f t="shared" si="2"/>
        <v>0</v>
      </c>
      <c r="I79" s="1"/>
      <c r="J79" s="148"/>
      <c r="K79" s="13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4.25" customHeight="1">
      <c r="B80" s="164"/>
      <c r="C80" s="1" t="s">
        <v>34</v>
      </c>
      <c r="D80" s="39" t="s">
        <v>9</v>
      </c>
      <c r="E80" s="93">
        <v>6</v>
      </c>
      <c r="F80" s="57">
        <v>5</v>
      </c>
      <c r="G80" s="88"/>
      <c r="H80" s="41">
        <f t="shared" si="2"/>
        <v>0</v>
      </c>
      <c r="I80" s="1"/>
      <c r="J80" s="148"/>
      <c r="K80" s="13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4.25" customHeight="1">
      <c r="B81" s="164"/>
      <c r="C81" s="66" t="s">
        <v>96</v>
      </c>
      <c r="D81" s="20" t="s">
        <v>9</v>
      </c>
      <c r="E81" s="94">
        <v>6</v>
      </c>
      <c r="F81" s="89">
        <v>5</v>
      </c>
      <c r="G81" s="90"/>
      <c r="H81" s="22">
        <f t="shared" si="2"/>
        <v>0</v>
      </c>
      <c r="I81" s="66"/>
      <c r="J81" s="149"/>
      <c r="K81" s="13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4.25" customHeight="1">
      <c r="B82" s="164"/>
      <c r="C82" s="1" t="s">
        <v>99</v>
      </c>
      <c r="D82" s="39" t="s">
        <v>9</v>
      </c>
      <c r="E82" s="93">
        <v>1</v>
      </c>
      <c r="F82" s="57">
        <v>5</v>
      </c>
      <c r="G82" s="88"/>
      <c r="H82" s="41">
        <f t="shared" si="2"/>
        <v>0</v>
      </c>
      <c r="I82" s="1"/>
      <c r="J82" s="135">
        <v>724.5</v>
      </c>
      <c r="K82" s="138">
        <f>J82*$K$3</f>
        <v>847.66499999999996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4.25" customHeight="1">
      <c r="B83" s="164"/>
      <c r="C83" s="1" t="s">
        <v>100</v>
      </c>
      <c r="D83" s="39" t="s">
        <v>9</v>
      </c>
      <c r="E83" s="93">
        <v>1</v>
      </c>
      <c r="F83" s="57">
        <v>5</v>
      </c>
      <c r="G83" s="88"/>
      <c r="H83" s="41">
        <f t="shared" si="2"/>
        <v>0</v>
      </c>
      <c r="I83" s="1"/>
      <c r="J83" s="135"/>
      <c r="K83" s="13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4.25" customHeight="1">
      <c r="B84" s="164"/>
      <c r="C84" s="1" t="s">
        <v>101</v>
      </c>
      <c r="D84" s="39" t="s">
        <v>9</v>
      </c>
      <c r="E84" s="93">
        <v>1</v>
      </c>
      <c r="F84" s="57">
        <v>5</v>
      </c>
      <c r="G84" s="88"/>
      <c r="H84" s="41">
        <f t="shared" si="2"/>
        <v>0</v>
      </c>
      <c r="I84" s="1"/>
      <c r="J84" s="135"/>
      <c r="K84" s="13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4.25" customHeight="1">
      <c r="B85" s="164"/>
      <c r="C85" s="1" t="s">
        <v>102</v>
      </c>
      <c r="D85" s="39" t="s">
        <v>9</v>
      </c>
      <c r="E85" s="93">
        <v>4</v>
      </c>
      <c r="F85" s="57">
        <v>5</v>
      </c>
      <c r="G85" s="88"/>
      <c r="H85" s="41">
        <f t="shared" si="2"/>
        <v>0</v>
      </c>
      <c r="I85" s="1"/>
      <c r="J85" s="135"/>
      <c r="K85" s="13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4.25" customHeight="1" thickBot="1">
      <c r="B86" s="165"/>
      <c r="C86" s="47" t="s">
        <v>126</v>
      </c>
      <c r="D86" s="44" t="s">
        <v>9</v>
      </c>
      <c r="E86" s="96">
        <v>1</v>
      </c>
      <c r="F86" s="82">
        <v>5</v>
      </c>
      <c r="G86" s="97"/>
      <c r="H86" s="46">
        <f t="shared" si="2"/>
        <v>0</v>
      </c>
      <c r="I86" s="47"/>
      <c r="J86" s="169"/>
      <c r="K86" s="15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4.25" customHeight="1" thickBot="1">
      <c r="B87" s="1"/>
      <c r="C87" s="1"/>
      <c r="D87" s="39"/>
      <c r="E87" s="93"/>
      <c r="F87" s="57"/>
      <c r="G87" s="1"/>
      <c r="H87" s="1"/>
      <c r="I87" s="1"/>
      <c r="J87" s="1"/>
      <c r="K87" s="5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4.25" customHeight="1">
      <c r="B88" s="157" t="s">
        <v>35</v>
      </c>
      <c r="C88" s="98" t="s">
        <v>103</v>
      </c>
      <c r="D88" s="99" t="s">
        <v>9</v>
      </c>
      <c r="E88" s="100">
        <v>1</v>
      </c>
      <c r="F88" s="101">
        <v>5</v>
      </c>
      <c r="G88" s="102"/>
      <c r="H88" s="103">
        <f t="shared" si="2"/>
        <v>0</v>
      </c>
      <c r="I88" s="98"/>
      <c r="J88" s="104">
        <v>1300</v>
      </c>
      <c r="K88" s="105">
        <f>1306.67</f>
        <v>1306.67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4.25" customHeight="1">
      <c r="B89" s="158"/>
      <c r="C89" s="1" t="s">
        <v>104</v>
      </c>
      <c r="D89" s="39" t="s">
        <v>9</v>
      </c>
      <c r="E89" s="93">
        <v>1</v>
      </c>
      <c r="F89" s="57">
        <v>5</v>
      </c>
      <c r="G89" s="88"/>
      <c r="H89" s="41">
        <f t="shared" si="2"/>
        <v>0</v>
      </c>
      <c r="I89" s="1"/>
      <c r="J89" s="106"/>
      <c r="K89" s="142">
        <f>J90</f>
        <v>400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4.25" customHeight="1">
      <c r="B90" s="158"/>
      <c r="C90" s="1" t="s">
        <v>105</v>
      </c>
      <c r="D90" s="39" t="s">
        <v>9</v>
      </c>
      <c r="E90" s="93">
        <v>1</v>
      </c>
      <c r="F90" s="57">
        <v>5</v>
      </c>
      <c r="G90" s="88"/>
      <c r="H90" s="41">
        <f t="shared" si="2"/>
        <v>0</v>
      </c>
      <c r="I90" s="1"/>
      <c r="J90" s="106">
        <v>400</v>
      </c>
      <c r="K90" s="13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4.25" customHeight="1">
      <c r="B91" s="158"/>
      <c r="C91" s="107" t="s">
        <v>106</v>
      </c>
      <c r="D91" s="25" t="s">
        <v>9</v>
      </c>
      <c r="E91" s="108">
        <v>1</v>
      </c>
      <c r="F91" s="109">
        <v>5</v>
      </c>
      <c r="G91" s="110"/>
      <c r="H91" s="27">
        <f t="shared" si="2"/>
        <v>0</v>
      </c>
      <c r="I91" s="107"/>
      <c r="J91" s="111">
        <v>400</v>
      </c>
      <c r="K91" s="32">
        <f>J91</f>
        <v>400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4.25" customHeight="1">
      <c r="B92" s="158"/>
      <c r="C92" s="1" t="s">
        <v>107</v>
      </c>
      <c r="D92" s="39" t="s">
        <v>9</v>
      </c>
      <c r="E92" s="93">
        <v>1</v>
      </c>
      <c r="F92" s="57">
        <v>5</v>
      </c>
      <c r="G92" s="88"/>
      <c r="H92" s="41">
        <f t="shared" si="2"/>
        <v>0</v>
      </c>
      <c r="I92" s="1"/>
      <c r="J92" s="106">
        <v>250</v>
      </c>
      <c r="K92" s="112">
        <f>J92</f>
        <v>250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4.25" customHeight="1">
      <c r="B93" s="158"/>
      <c r="C93" s="42" t="s">
        <v>108</v>
      </c>
      <c r="D93" s="34" t="s">
        <v>9</v>
      </c>
      <c r="E93" s="95">
        <v>2</v>
      </c>
      <c r="F93" s="91">
        <v>5</v>
      </c>
      <c r="G93" s="92"/>
      <c r="H93" s="36">
        <f t="shared" si="2"/>
        <v>0</v>
      </c>
      <c r="I93" s="42"/>
      <c r="J93" s="175">
        <v>1050</v>
      </c>
      <c r="K93" s="142">
        <f>J93</f>
        <v>1050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4.25" customHeight="1">
      <c r="B94" s="158"/>
      <c r="C94" s="1" t="s">
        <v>109</v>
      </c>
      <c r="D94" s="39" t="s">
        <v>9</v>
      </c>
      <c r="E94" s="93">
        <v>1</v>
      </c>
      <c r="F94" s="57">
        <v>5</v>
      </c>
      <c r="G94" s="88"/>
      <c r="H94" s="41">
        <f t="shared" si="2"/>
        <v>0</v>
      </c>
      <c r="I94" s="1"/>
      <c r="J94" s="176"/>
      <c r="K94" s="15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4.25" customHeight="1">
      <c r="B95" s="158"/>
      <c r="C95" s="1" t="s">
        <v>110</v>
      </c>
      <c r="D95" s="39" t="s">
        <v>9</v>
      </c>
      <c r="E95" s="93">
        <v>2</v>
      </c>
      <c r="F95" s="57">
        <v>5</v>
      </c>
      <c r="G95" s="88"/>
      <c r="H95" s="41">
        <f t="shared" si="2"/>
        <v>0</v>
      </c>
      <c r="I95" s="1"/>
      <c r="J95" s="176"/>
      <c r="K95" s="15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4.25" customHeight="1">
      <c r="B96" s="158"/>
      <c r="C96" s="1" t="s">
        <v>111</v>
      </c>
      <c r="D96" s="39" t="s">
        <v>9</v>
      </c>
      <c r="E96" s="93">
        <v>1</v>
      </c>
      <c r="F96" s="57">
        <v>5</v>
      </c>
      <c r="G96" s="88"/>
      <c r="H96" s="41">
        <f t="shared" si="2"/>
        <v>0</v>
      </c>
      <c r="I96" s="1"/>
      <c r="J96" s="176"/>
      <c r="K96" s="15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4.25" customHeight="1">
      <c r="B97" s="158"/>
      <c r="C97" s="1" t="s">
        <v>112</v>
      </c>
      <c r="D97" s="39" t="s">
        <v>9</v>
      </c>
      <c r="E97" s="93">
        <v>1</v>
      </c>
      <c r="F97" s="57">
        <v>5</v>
      </c>
      <c r="G97" s="88"/>
      <c r="H97" s="41">
        <f t="shared" si="2"/>
        <v>0</v>
      </c>
      <c r="I97" s="1"/>
      <c r="J97" s="176"/>
      <c r="K97" s="15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4.25" customHeight="1" thickBot="1">
      <c r="B98" s="159"/>
      <c r="C98" s="47" t="s">
        <v>36</v>
      </c>
      <c r="D98" s="44" t="s">
        <v>9</v>
      </c>
      <c r="E98" s="96">
        <v>1</v>
      </c>
      <c r="F98" s="82">
        <v>5</v>
      </c>
      <c r="G98" s="97"/>
      <c r="H98" s="46">
        <f t="shared" si="2"/>
        <v>0</v>
      </c>
      <c r="I98" s="47"/>
      <c r="J98" s="177"/>
      <c r="K98" s="14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4.25" customHeight="1" thickBot="1">
      <c r="B99" s="1"/>
      <c r="C99" s="1"/>
      <c r="D99" s="39"/>
      <c r="E99" s="93"/>
      <c r="F99" s="57"/>
      <c r="G99" s="1"/>
      <c r="H99" s="1"/>
      <c r="I99" s="1"/>
      <c r="J99" s="1"/>
      <c r="K99" s="5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4.25" customHeight="1">
      <c r="B100" s="178" t="s">
        <v>37</v>
      </c>
      <c r="C100" s="113" t="s">
        <v>113</v>
      </c>
      <c r="D100" s="14" t="s">
        <v>9</v>
      </c>
      <c r="E100" s="114">
        <v>6</v>
      </c>
      <c r="F100" s="75">
        <v>5</v>
      </c>
      <c r="G100" s="15">
        <f>400/5</f>
        <v>80</v>
      </c>
      <c r="H100" s="16">
        <f t="shared" si="2"/>
        <v>2400</v>
      </c>
      <c r="I100" s="17"/>
      <c r="J100" s="181">
        <v>2400</v>
      </c>
      <c r="K100" s="132">
        <f>J100*$K$3</f>
        <v>2808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2:25" ht="14.25" customHeight="1">
      <c r="B101" s="179"/>
      <c r="C101" s="69" t="s">
        <v>114</v>
      </c>
      <c r="D101" s="39" t="s">
        <v>9</v>
      </c>
      <c r="E101" s="93">
        <v>6</v>
      </c>
      <c r="F101" s="57">
        <v>5</v>
      </c>
      <c r="G101" s="88"/>
      <c r="H101" s="41">
        <f t="shared" si="2"/>
        <v>0</v>
      </c>
      <c r="I101" s="1"/>
      <c r="J101" s="182"/>
      <c r="K101" s="15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4.25" customHeight="1">
      <c r="B102" s="179"/>
      <c r="C102" s="69" t="s">
        <v>115</v>
      </c>
      <c r="D102" s="39" t="s">
        <v>9</v>
      </c>
      <c r="E102" s="93">
        <v>12</v>
      </c>
      <c r="F102" s="57">
        <v>5</v>
      </c>
      <c r="G102" s="40">
        <v>8</v>
      </c>
      <c r="H102" s="41">
        <f t="shared" si="2"/>
        <v>480</v>
      </c>
      <c r="I102" s="1"/>
      <c r="J102" s="182"/>
      <c r="K102" s="15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4.25" customHeight="1">
      <c r="B103" s="179"/>
      <c r="C103" s="69" t="s">
        <v>116</v>
      </c>
      <c r="D103" s="39" t="s">
        <v>9</v>
      </c>
      <c r="E103" s="93">
        <v>6</v>
      </c>
      <c r="F103" s="57">
        <v>5</v>
      </c>
      <c r="G103" s="40">
        <v>8</v>
      </c>
      <c r="H103" s="41">
        <f t="shared" si="2"/>
        <v>240</v>
      </c>
      <c r="I103" s="1"/>
      <c r="J103" s="182"/>
      <c r="K103" s="15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4.25" customHeight="1">
      <c r="B104" s="179"/>
      <c r="C104" s="115" t="s">
        <v>117</v>
      </c>
      <c r="D104" s="39" t="s">
        <v>9</v>
      </c>
      <c r="E104" s="93">
        <v>6</v>
      </c>
      <c r="F104" s="57">
        <v>5</v>
      </c>
      <c r="G104" s="88"/>
      <c r="H104" s="41">
        <f t="shared" si="2"/>
        <v>0</v>
      </c>
      <c r="I104" s="1"/>
      <c r="J104" s="182"/>
      <c r="K104" s="15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4.25" customHeight="1" thickBot="1">
      <c r="B105" s="180"/>
      <c r="C105" s="116" t="s">
        <v>38</v>
      </c>
      <c r="D105" s="44" t="s">
        <v>9</v>
      </c>
      <c r="E105" s="96">
        <v>6</v>
      </c>
      <c r="F105" s="82">
        <v>5</v>
      </c>
      <c r="G105" s="97"/>
      <c r="H105" s="46">
        <f t="shared" si="2"/>
        <v>0</v>
      </c>
      <c r="I105" s="47"/>
      <c r="J105" s="183"/>
      <c r="K105" s="14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4.25" hidden="1" customHeight="1">
      <c r="B106" s="117"/>
      <c r="C106" s="115" t="s">
        <v>39</v>
      </c>
      <c r="D106" s="39" t="s">
        <v>40</v>
      </c>
      <c r="E106" s="93">
        <v>1</v>
      </c>
      <c r="F106" s="57">
        <v>5</v>
      </c>
      <c r="G106" s="88"/>
      <c r="H106" s="41">
        <f t="shared" si="2"/>
        <v>0</v>
      </c>
      <c r="I106" s="1"/>
      <c r="J106" s="1"/>
      <c r="K106" s="5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4.25" hidden="1" customHeight="1">
      <c r="B107" s="117"/>
      <c r="C107" s="115" t="s">
        <v>41</v>
      </c>
      <c r="E107" s="93">
        <v>1</v>
      </c>
      <c r="F107" s="57">
        <v>5</v>
      </c>
      <c r="G107" s="88"/>
      <c r="H107" s="41">
        <f t="shared" si="2"/>
        <v>0</v>
      </c>
      <c r="I107" s="1"/>
      <c r="J107" s="106">
        <v>150</v>
      </c>
      <c r="K107" s="5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4.25" hidden="1" customHeight="1">
      <c r="B108" s="117"/>
      <c r="C108" s="115" t="s">
        <v>42</v>
      </c>
      <c r="E108" s="93">
        <v>1</v>
      </c>
      <c r="F108" s="57">
        <v>5</v>
      </c>
      <c r="G108" s="88"/>
      <c r="H108" s="41">
        <f t="shared" si="2"/>
        <v>0</v>
      </c>
      <c r="I108" s="1"/>
      <c r="J108" s="106">
        <v>80</v>
      </c>
      <c r="K108" s="5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4.25" hidden="1" customHeight="1">
      <c r="B109" s="117"/>
      <c r="C109" s="115" t="s">
        <v>43</v>
      </c>
      <c r="E109" s="93">
        <v>1</v>
      </c>
      <c r="F109" s="57">
        <v>5</v>
      </c>
      <c r="G109" s="88"/>
      <c r="H109" s="41">
        <f t="shared" si="2"/>
        <v>0</v>
      </c>
      <c r="I109" s="1"/>
      <c r="J109" s="106"/>
      <c r="K109" s="5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4.25" hidden="1" customHeight="1">
      <c r="B110" s="117"/>
      <c r="C110" s="115" t="s">
        <v>44</v>
      </c>
      <c r="E110" s="93">
        <v>1</v>
      </c>
      <c r="F110" s="57">
        <v>5</v>
      </c>
      <c r="G110" s="88"/>
      <c r="H110" s="41">
        <f t="shared" si="2"/>
        <v>0</v>
      </c>
      <c r="I110" s="1"/>
      <c r="J110" s="106"/>
      <c r="K110" s="5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4.25" hidden="1" customHeight="1">
      <c r="B111" s="117"/>
      <c r="C111" s="115" t="s">
        <v>45</v>
      </c>
      <c r="E111" s="93">
        <v>1</v>
      </c>
      <c r="F111" s="57">
        <v>5</v>
      </c>
      <c r="G111" s="88"/>
      <c r="H111" s="41">
        <f t="shared" si="2"/>
        <v>0</v>
      </c>
      <c r="I111" s="1"/>
      <c r="J111" s="106"/>
      <c r="K111" s="5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4.25" hidden="1" customHeight="1">
      <c r="B112" s="117"/>
      <c r="C112" s="115" t="s">
        <v>46</v>
      </c>
      <c r="D112" s="1"/>
      <c r="E112" s="93">
        <v>1</v>
      </c>
      <c r="F112" s="57">
        <v>5</v>
      </c>
      <c r="G112" s="88"/>
      <c r="H112" s="41">
        <f t="shared" si="2"/>
        <v>0</v>
      </c>
      <c r="I112" s="1"/>
      <c r="J112" s="106"/>
      <c r="K112" s="5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4.25" hidden="1" customHeight="1">
      <c r="B113" s="117"/>
      <c r="C113" s="115" t="s">
        <v>47</v>
      </c>
      <c r="D113" s="1"/>
      <c r="E113" s="93">
        <v>1</v>
      </c>
      <c r="F113" s="57">
        <v>5</v>
      </c>
      <c r="G113" s="88"/>
      <c r="H113" s="41">
        <f t="shared" si="2"/>
        <v>0</v>
      </c>
      <c r="I113" s="1"/>
      <c r="J113" s="106">
        <v>100</v>
      </c>
      <c r="K113" s="5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4.25" hidden="1" customHeight="1">
      <c r="B114" s="117"/>
      <c r="C114" s="115" t="s">
        <v>48</v>
      </c>
      <c r="D114" s="1"/>
      <c r="E114" s="93">
        <v>1</v>
      </c>
      <c r="F114" s="57">
        <v>5</v>
      </c>
      <c r="G114" s="88"/>
      <c r="H114" s="41">
        <f t="shared" si="2"/>
        <v>0</v>
      </c>
      <c r="I114" s="1"/>
      <c r="J114" s="106">
        <v>30</v>
      </c>
      <c r="K114" s="5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4.25" hidden="1" customHeight="1">
      <c r="B115" s="117"/>
      <c r="C115" s="115" t="s">
        <v>49</v>
      </c>
      <c r="D115" s="1"/>
      <c r="E115" s="93">
        <v>1</v>
      </c>
      <c r="F115" s="57">
        <v>5</v>
      </c>
      <c r="G115" s="88"/>
      <c r="H115" s="41">
        <f t="shared" si="2"/>
        <v>0</v>
      </c>
      <c r="I115" s="1"/>
      <c r="J115" s="106"/>
      <c r="K115" s="5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4.25" customHeight="1" thickBot="1">
      <c r="B116" s="1"/>
      <c r="C116" s="1"/>
      <c r="D116" s="1"/>
      <c r="E116" s="93"/>
      <c r="F116" s="57"/>
      <c r="G116" s="1"/>
      <c r="H116" s="1"/>
      <c r="I116" s="1"/>
      <c r="J116" s="1"/>
      <c r="K116" s="5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4.25" customHeight="1">
      <c r="B117" s="170" t="s">
        <v>50</v>
      </c>
      <c r="C117" s="118" t="s">
        <v>118</v>
      </c>
      <c r="D117" s="14" t="s">
        <v>9</v>
      </c>
      <c r="E117" s="114">
        <v>1</v>
      </c>
      <c r="F117" s="75">
        <v>5</v>
      </c>
      <c r="G117" s="119"/>
      <c r="H117" s="16">
        <f t="shared" si="2"/>
        <v>0</v>
      </c>
      <c r="I117" s="63"/>
      <c r="J117" s="130">
        <v>2839.62</v>
      </c>
      <c r="K117" s="174">
        <f>J117*$K$3</f>
        <v>3322.3553999999995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4.25" customHeight="1">
      <c r="B118" s="171"/>
      <c r="C118" s="115" t="s">
        <v>119</v>
      </c>
      <c r="D118" s="39" t="s">
        <v>9</v>
      </c>
      <c r="E118" s="93">
        <v>10</v>
      </c>
      <c r="F118" s="57">
        <v>5</v>
      </c>
      <c r="G118" s="88"/>
      <c r="H118" s="41">
        <f t="shared" si="2"/>
        <v>0</v>
      </c>
      <c r="I118" s="1"/>
      <c r="J118" s="168"/>
      <c r="K118" s="13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4.25" customHeight="1">
      <c r="B119" s="171"/>
      <c r="C119" s="115" t="s">
        <v>120</v>
      </c>
      <c r="D119" s="39" t="s">
        <v>9</v>
      </c>
      <c r="E119" s="93">
        <v>2</v>
      </c>
      <c r="F119" s="57">
        <v>5</v>
      </c>
      <c r="G119" s="88"/>
      <c r="H119" s="41">
        <f t="shared" si="2"/>
        <v>0</v>
      </c>
      <c r="I119" s="1"/>
      <c r="J119" s="168"/>
      <c r="K119" s="13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4.25" customHeight="1">
      <c r="B120" s="171"/>
      <c r="C120" s="115" t="s">
        <v>121</v>
      </c>
      <c r="D120" s="39" t="s">
        <v>9</v>
      </c>
      <c r="E120" s="93">
        <v>1</v>
      </c>
      <c r="F120" s="57">
        <v>5</v>
      </c>
      <c r="G120" s="88"/>
      <c r="H120" s="41">
        <f t="shared" si="2"/>
        <v>0</v>
      </c>
      <c r="I120" s="1"/>
      <c r="J120" s="168"/>
      <c r="K120" s="13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4.25" customHeight="1">
      <c r="B121" s="171"/>
      <c r="C121" s="115" t="s">
        <v>122</v>
      </c>
      <c r="D121" s="39" t="s">
        <v>9</v>
      </c>
      <c r="E121" s="93">
        <v>1</v>
      </c>
      <c r="F121" s="57">
        <v>5</v>
      </c>
      <c r="G121" s="88"/>
      <c r="H121" s="41">
        <f t="shared" si="2"/>
        <v>0</v>
      </c>
      <c r="I121" s="1"/>
      <c r="J121" s="168"/>
      <c r="K121" s="13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4.25" customHeight="1">
      <c r="B122" s="171"/>
      <c r="C122" s="115" t="s">
        <v>51</v>
      </c>
      <c r="D122" s="39" t="s">
        <v>9</v>
      </c>
      <c r="E122" s="93">
        <v>1</v>
      </c>
      <c r="F122" s="57">
        <v>5</v>
      </c>
      <c r="G122" s="88"/>
      <c r="H122" s="41">
        <f t="shared" si="2"/>
        <v>0</v>
      </c>
      <c r="I122" s="1"/>
      <c r="J122" s="168"/>
      <c r="K122" s="13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4.25" customHeight="1">
      <c r="B123" s="171"/>
      <c r="C123" s="115" t="s">
        <v>57</v>
      </c>
      <c r="D123" s="39" t="s">
        <v>9</v>
      </c>
      <c r="E123" s="93">
        <v>9</v>
      </c>
      <c r="F123" s="57">
        <v>5</v>
      </c>
      <c r="G123" s="88"/>
      <c r="H123" s="41">
        <f t="shared" ref="H123:H125" si="3">E123*F123*G123</f>
        <v>0</v>
      </c>
      <c r="I123" s="1"/>
      <c r="J123" s="168"/>
      <c r="K123" s="13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4.25" customHeight="1">
      <c r="B124" s="171"/>
      <c r="C124" s="115" t="s">
        <v>123</v>
      </c>
      <c r="D124" s="39" t="s">
        <v>9</v>
      </c>
      <c r="E124" s="93">
        <v>1</v>
      </c>
      <c r="F124" s="57">
        <v>5</v>
      </c>
      <c r="G124" s="88"/>
      <c r="H124" s="41">
        <f t="shared" si="3"/>
        <v>0</v>
      </c>
      <c r="I124" s="1"/>
      <c r="J124" s="168"/>
      <c r="K124" s="13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4.25" customHeight="1" thickBot="1">
      <c r="B125" s="172"/>
      <c r="C125" s="116" t="s">
        <v>124</v>
      </c>
      <c r="D125" s="44" t="s">
        <v>9</v>
      </c>
      <c r="E125" s="96">
        <v>7</v>
      </c>
      <c r="F125" s="82">
        <v>5</v>
      </c>
      <c r="G125" s="97"/>
      <c r="H125" s="46">
        <f t="shared" si="3"/>
        <v>0</v>
      </c>
      <c r="I125" s="47"/>
      <c r="J125" s="173"/>
      <c r="K125" s="15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4.25" customHeight="1" thickBo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4.25" customHeight="1" thickBot="1">
      <c r="B127" s="120" t="s">
        <v>52</v>
      </c>
      <c r="C127" s="121"/>
      <c r="D127" s="121" t="s">
        <v>53</v>
      </c>
      <c r="E127" s="122"/>
      <c r="F127" s="122"/>
      <c r="G127" s="122"/>
      <c r="H127" s="122"/>
      <c r="I127" s="122"/>
      <c r="J127" s="123">
        <f>SUM(J4:J124)</f>
        <v>36650.700000000004</v>
      </c>
      <c r="K127" s="124">
        <f>SUM(K4:K124)</f>
        <v>59999.999199999998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4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4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4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4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4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4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4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4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4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4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4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4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4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4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4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4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4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4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4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4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4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4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4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4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4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4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4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4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4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4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4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4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4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4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4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4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4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4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4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4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4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4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4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4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4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4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4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4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4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4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4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4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4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4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4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4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4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4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4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4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4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4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4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4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4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4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4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4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4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4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4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4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4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4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4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4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4.2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4.2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4.2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4.2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4.2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4.2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4.2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4.2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4.2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4.2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4.2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4.2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4.2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4.2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4.2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4.2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4.2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4.2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4.2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4.2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4.2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4.2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4.2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4.2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4.2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4.2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4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4.2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4.2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4.2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4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4.2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4.2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4.2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4.2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4.2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4.2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4.2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4.2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4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4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4.2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4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4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4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4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4.2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4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4.2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4.2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4.2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4.2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4.2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4.2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4.2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4.2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4.2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4.2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4.2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4.2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4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4.2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4.2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4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4.2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4.2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4.2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4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4.2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4.2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4.2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4.2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4.2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4.2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4.2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4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4.2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4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4.2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4.2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4.2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4.2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4.2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4.2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4.2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4.2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4.2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4.2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4.2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4.2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4.2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4.2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4.2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4.2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4.2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4.2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4.2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4.2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4.2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4.2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4.2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4.2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4.2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4.2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4.2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4.2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4.2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4.2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4.2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4.2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4.2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4.2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4.2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4.2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4.2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4.2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4.2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4.2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4.2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4.2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4.2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4.2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4.2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4.2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4.2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4.2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4.2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4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4.2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4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4.2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4.2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4.2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4.2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4.2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4.2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4.2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4.2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4.2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4.2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4.2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4.2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4.2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4.2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4.2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4.2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4.2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4.2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4.2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4.2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4.2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4.2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4.2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4.2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4.2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4.2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4.2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4.2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4.2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4.2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4.2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4.2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4.2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4.2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4.2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4.2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4.2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4.2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4.2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4.2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4.2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4.2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4.2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4.2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4.2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4.2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4.2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4.2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4.2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4.2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4.2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4.2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4.2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4.2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4.2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4.2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4.2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4.2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4.2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4.2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4.2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4.2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4.2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4.2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4.2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4.2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4.2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4.2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4.2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4.2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4.2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4.2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4.2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4.2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4.2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4.2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4.2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4.2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4.2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4.2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4.2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4.2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4.2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4.2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4.2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4.2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4.2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4.2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4.2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4.2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4.2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4.2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4.2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4.2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4.2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4.2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4.2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4.2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4.2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4.2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4.2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4.2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4.2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4.2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4.2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4.2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4.2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4.2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4.2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4.2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4.2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4.2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4.2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4.2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4.2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4.2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4.2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4.2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4.2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4.2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4.2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4.2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4.2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4.2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4.2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4.2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4.2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4.2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4.2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4.2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4.2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4.2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4.2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4.2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4.2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4.2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4.2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4.2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4.2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4.2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4.2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4.2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4.2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4.2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4.2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4.2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4.2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4.2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4.2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4.2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4.2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4.2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4.2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4.2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4.2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4.2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4.2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4.2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4.2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4.2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4.2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4.2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4.2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4.2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4.2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4.2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4.2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4.2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4.2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4.2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4.2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4.2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4.2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4.2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4.2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4.2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4.2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4.2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4.2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4.2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4.2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4.2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4.2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4.2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4.2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4.2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4.2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4.2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4.2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4.2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4.2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4.2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4.2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4.2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4.2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4.2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4.2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4.2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4.2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4.2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4.2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4.2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4.2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4.2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4.2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4.2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4.2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4.2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4.2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4.2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4.2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4.2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4.2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4.2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4.2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4.2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4.2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4.2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4.2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4.2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4.2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4.2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4.2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4.2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4.2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4.2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4.2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4.2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4.2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4.2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4.2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4.2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4.2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4.2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4.2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4.2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4.2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4.2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4.2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4.2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4.2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4.2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4.2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4.2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4.2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4.2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4.2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4.2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4.2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4.2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4.2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4.2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4.2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4.2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4.2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4.2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4.2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4.2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4.2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4.2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4.2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4.2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4.2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4.2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4.2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4.2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4.2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4.2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4.2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4.2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4.2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4.2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4.2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4.2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4.2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4.2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4.2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4.2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4.2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4.2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4.2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4.2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4.2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4.2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4.2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4.2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4.2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4.2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4.2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4.2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4.2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4.2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4.2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4.2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4.2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4.2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4.2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4.2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4.2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4.2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4.2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4.2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4.2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4.2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4.2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4.2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4.2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4.2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4.2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4.2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4.2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4.2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4.2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4.2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4.2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4.2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4.2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4.2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4.2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4.2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4.2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4.2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4.2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4.2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4.2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4.2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4.2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4.2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4.2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4.2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4.2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4.2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4.2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4.2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4.2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4.2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4.2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4.2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4.2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4.2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4.2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4.2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4.2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4.2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4.2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4.2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4.2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4.2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4.2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4.2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4.2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4.2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4.2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4.2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4.2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4.2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4.2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4.2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4.2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4.2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4.2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4.2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4.2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4.2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4.2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4.2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4.2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4.2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4.2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4.2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4.2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4.2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4.2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4.2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4.2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4.2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4.2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4.2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4.2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4.2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4.2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4.2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4.2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4.2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4.2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4.2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4.2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4.2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4.2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4.2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4.2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4.2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4.2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4.2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4.2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4.2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4.2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4.2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4.2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4.2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4.2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4.2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4.2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4.2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4.2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4.2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4.2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4.2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4.2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4.2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4.2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4.2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4.2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4.2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4.2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4.2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4.2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4.2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4.2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4.2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4.2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4.2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4.2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4.2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4.2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4.2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4.2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4.2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4.2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4.2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4.2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4.2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4.2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4.2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4.2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4.2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4.2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4.2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4.2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4.2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4.2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4.2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4.2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4.2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4.2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4.2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4.2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4.2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4.2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4.2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4.2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4.2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4.2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4.2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4.2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4.2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4.2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4.2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4.2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4.2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4.2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4.2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4.2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4.2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4.2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4.2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4.2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4.2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4.2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4.2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4.2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4.2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4.2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4.2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4.2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4.2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4.2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4.2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4.2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4.2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4.2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4.2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4.2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4.2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4.2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4.2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4.2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4.2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4.2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4.2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4.2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4.2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4.2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4.2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4.2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4.2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4.2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4.2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4.2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4.2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4.2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4.2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4.2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4.2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4.2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4.2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4.2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4.2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4.2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4.2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4.2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4.2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4.2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4.2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4.2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4.2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4.2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4.2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4.2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4.2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4.2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4.2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4.2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4.2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4.2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4.2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4.2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4.2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4.2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4.2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4.2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4.2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4.2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4.2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4.2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4.2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4.2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4.2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4.2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4.2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4.2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4.2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4.2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4.2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4.2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4.2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4.2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4.2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4.2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4.2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4.2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4.2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4.2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4.2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4.2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4.2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4.2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4.2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4.2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4.2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4.2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4.2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4.2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4.2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4.2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4.2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4.2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4.2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4.2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4.2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4.2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4.2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4.2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4.2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4.2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4.2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4.2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4.2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4.2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4.2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4.2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4.2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4.2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4.2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4.2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4.2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4.2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4.2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4.2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4.2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4.2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4.2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4.2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4.2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4.2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4.2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4.2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4.2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4.2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4.2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4.2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4.2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4.2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4.2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4.2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4.2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4.2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4.2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4.2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4.2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4.2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4.2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4.2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4.2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4.2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4.2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4.2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4.2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4.2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4.2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4.2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4.2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4.2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4.2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4.2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4.2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4.2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4.2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4.2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4.2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4.2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4.2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4.2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4.2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4.2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4.2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4.2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4.2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4.2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4.2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4.2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4.2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4.2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4.2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4.2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4.2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4.2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4.2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4.2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4.2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2:25" ht="14.2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2:25" ht="14.2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2:25" ht="14.2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2:25" ht="14.2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2:25" ht="14.2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2:25" ht="14.2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2:25" ht="14.2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2:25" ht="14.2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2:25" ht="14.2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2:25" ht="14.2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2:25" ht="14.2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2:25" ht="14.2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2:25" ht="14.2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2:25" ht="14.2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2:25" ht="14.2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2:25" ht="14.2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2:25" ht="14.2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2:25" ht="14.25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2:25" ht="14.25" customHeight="1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2:25" ht="14.25" customHeight="1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2:25" ht="14.25" customHeight="1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2:25" ht="14.25" customHeight="1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2:25" ht="14.25" customHeight="1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2:25" ht="14.25" customHeight="1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2:25" ht="14.25" customHeight="1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2:25" ht="14.25" customHeight="1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2:25" ht="14.25" customHeight="1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2:25" ht="14.25" customHeight="1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2:25" ht="14.25" customHeight="1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2:25" ht="14.25" customHeight="1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2:25" ht="14.25" customHeight="1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2:25" ht="14.25" customHeight="1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2:25" ht="14.25" customHeight="1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2:25" ht="14.25" customHeight="1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2:25" ht="14.25" customHeight="1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2:25" ht="14.25" customHeight="1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2:25" ht="14.25" customHeight="1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2:25" ht="14.25" customHeight="1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2:25" ht="14.25" customHeight="1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2:25" ht="14.25" customHeight="1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2:25" ht="14.25" customHeight="1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2:25" ht="14.25" customHeight="1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2:25" ht="14.25" customHeight="1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2:25" ht="14.25" customHeight="1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2:25" ht="14.25" customHeight="1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2:25" ht="14.25" customHeight="1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</sheetData>
  <mergeCells count="38">
    <mergeCell ref="B117:B125"/>
    <mergeCell ref="J117:J125"/>
    <mergeCell ref="K117:K125"/>
    <mergeCell ref="B88:B98"/>
    <mergeCell ref="K89:K90"/>
    <mergeCell ref="J93:J98"/>
    <mergeCell ref="K93:K98"/>
    <mergeCell ref="B100:B105"/>
    <mergeCell ref="J100:J105"/>
    <mergeCell ref="K100:K105"/>
    <mergeCell ref="B50:B52"/>
    <mergeCell ref="K50:K52"/>
    <mergeCell ref="B54:B86"/>
    <mergeCell ref="J54:J59"/>
    <mergeCell ref="K54:K59"/>
    <mergeCell ref="J60:J65"/>
    <mergeCell ref="K60:K65"/>
    <mergeCell ref="J66:J72"/>
    <mergeCell ref="K66:K72"/>
    <mergeCell ref="J73:J81"/>
    <mergeCell ref="K73:K81"/>
    <mergeCell ref="J82:J86"/>
    <mergeCell ref="K82:K86"/>
    <mergeCell ref="B21:B46"/>
    <mergeCell ref="J21:J29"/>
    <mergeCell ref="K21:K29"/>
    <mergeCell ref="J30:J38"/>
    <mergeCell ref="K30:K38"/>
    <mergeCell ref="J39:J46"/>
    <mergeCell ref="K39:K46"/>
    <mergeCell ref="D1:H1"/>
    <mergeCell ref="B4:B14"/>
    <mergeCell ref="J4:J5"/>
    <mergeCell ref="K4:K5"/>
    <mergeCell ref="J8:J12"/>
    <mergeCell ref="K8:K12"/>
    <mergeCell ref="J13:J14"/>
    <mergeCell ref="K13:K1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Τεχνικός Εξοπλισμός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Fivos Pantazis</dc:creator>
  <cp:lastModifiedBy>Δικαίου Αντωνία</cp:lastModifiedBy>
  <dcterms:created xsi:type="dcterms:W3CDTF">2021-04-07T22:25:07Z</dcterms:created>
  <dcterms:modified xsi:type="dcterms:W3CDTF">2021-04-13T10:01:04Z</dcterms:modified>
</cp:coreProperties>
</file>